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codeName="ThisWorkbook" defaultThemeVersion="124226"/>
  <xr:revisionPtr revIDLastSave="0" documentId="13_ncr:1_{9E8649A9-E2A3-4EF3-8BD5-68021A3863C8}" xr6:coauthVersionLast="47" xr6:coauthVersionMax="47" xr10:uidLastSave="{00000000-0000-0000-0000-000000000000}"/>
  <workbookProtection workbookAlgorithmName="SHA-512" workbookHashValue="xF1RtMjWilyDVhQj8nHGm8wMlhE+A2gm5qVLb/9JWuwS7Z1I2dJOm7wmQf2smFKB9Td3x6Ks9f9bKOADUo/Lcg==" workbookSaltValue="kr+uen2I6PyGCcFhmNm0yg==" workbookSpinCount="100000" lockStructure="1"/>
  <bookViews>
    <workbookView xWindow="-120" yWindow="-120" windowWidth="29040" windowHeight="15840" tabRatio="705" xr2:uid="{00000000-000D-0000-FFFF-FFFF00000000}"/>
  </bookViews>
  <sheets>
    <sheet name="はじめに" sheetId="21" r:id="rId1"/>
    <sheet name="様式第９_本紙入力シート" sheetId="2" r:id="rId2"/>
    <sheet name="様式第９_別紙入力シート" sheetId="3" r:id="rId3"/>
    <sheet name="反映シート" sheetId="14" state="hidden" r:id="rId4"/>
    <sheet name="エラー確認" sheetId="18" state="hidden" r:id="rId5"/>
    <sheet name="都道府県" sheetId="8" state="hidden" r:id="rId6"/>
    <sheet name="メモ" sheetId="15" state="hidden" r:id="rId7"/>
    <sheet name="インポート" sheetId="20" state="hidden" r:id="rId8"/>
  </sheets>
  <definedNames>
    <definedName name="_xlnm.Print_Area" localSheetId="2">様式第９_別紙入力シート!$A$1:$M$42</definedName>
    <definedName name="_xlnm.Print_Area" localSheetId="1">様式第９_本紙入力シート!$A$1:$Y$52</definedName>
    <definedName name="zzz1">様式第９_別紙入力シート!#REF!</definedName>
    <definedName name="zzzz1">様式第９_別紙入力シート!#REF!</definedName>
    <definedName name="モーダル">#REF!</definedName>
    <definedName name="荷姿">#REF!</definedName>
    <definedName name="取得時期">#REF!</definedName>
    <definedName name="天候">#REF!</definedName>
    <definedName name="燃料の種類">#REF!</definedName>
    <definedName name="輸送形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3" i="2" l="1"/>
  <c r="C10" i="14"/>
  <c r="E13" i="2" l="1"/>
  <c r="E39" i="3" l="1"/>
  <c r="E38" i="3"/>
  <c r="E37" i="3"/>
  <c r="E36" i="3"/>
  <c r="E35" i="3"/>
  <c r="E34" i="3"/>
  <c r="E33" i="3"/>
  <c r="E32" i="3"/>
  <c r="E31" i="3"/>
  <c r="E30" i="3"/>
  <c r="E29" i="3"/>
  <c r="E28" i="3"/>
  <c r="E27" i="3"/>
  <c r="E26" i="3"/>
  <c r="K20" i="3"/>
  <c r="H20" i="3"/>
  <c r="H19" i="3"/>
  <c r="H18" i="3"/>
  <c r="H17" i="3"/>
  <c r="K12" i="3"/>
  <c r="K21" i="3" s="1"/>
  <c r="K16" i="3"/>
  <c r="H15" i="3"/>
  <c r="H14" i="3"/>
  <c r="H13" i="3"/>
  <c r="H11" i="3"/>
  <c r="H10" i="3"/>
  <c r="H9" i="3"/>
  <c r="D12" i="3"/>
  <c r="K8" i="3" l="1"/>
  <c r="H7" i="3"/>
  <c r="H6" i="3"/>
  <c r="K40" i="3"/>
  <c r="K36" i="3"/>
  <c r="K32" i="3"/>
  <c r="K28" i="3"/>
  <c r="H8" i="3" l="1"/>
  <c r="K41" i="3"/>
  <c r="E53" i="18" l="1"/>
  <c r="E14" i="18"/>
  <c r="E8" i="18"/>
  <c r="L33" i="3" l="1"/>
  <c r="L29" i="3"/>
  <c r="L37" i="3"/>
  <c r="L26" i="3"/>
  <c r="E40" i="3"/>
  <c r="G81" i="14"/>
  <c r="D45" i="2" s="1"/>
  <c r="N30" i="2"/>
  <c r="E41" i="3" l="1"/>
  <c r="N33" i="2" s="1"/>
  <c r="H16" i="3"/>
  <c r="H12" i="3"/>
  <c r="G93" i="14"/>
  <c r="G91" i="14"/>
  <c r="G87" i="14"/>
  <c r="G85" i="14"/>
  <c r="E48" i="14"/>
  <c r="O48" i="14" s="1"/>
  <c r="E46" i="14"/>
  <c r="O46" i="14" s="1"/>
  <c r="E44" i="14"/>
  <c r="O44" i="14" s="1"/>
  <c r="E38" i="14"/>
  <c r="O38" i="14" s="1"/>
  <c r="E36" i="14"/>
  <c r="O36" i="14" s="1"/>
  <c r="E34" i="14"/>
  <c r="O34" i="14" s="1"/>
  <c r="G99" i="14"/>
  <c r="C54" i="14"/>
  <c r="E46" i="18" s="1"/>
  <c r="I32" i="3" l="1"/>
  <c r="I30" i="3" s="1"/>
  <c r="H21" i="3"/>
  <c r="I36" i="3"/>
  <c r="I40" i="3"/>
  <c r="I39" i="3" s="1"/>
  <c r="I28" i="3"/>
  <c r="D46" i="2"/>
  <c r="T10" i="2"/>
  <c r="I45" i="2"/>
  <c r="Q10" i="2"/>
  <c r="J21" i="2"/>
  <c r="R46" i="2"/>
  <c r="G32" i="14"/>
  <c r="I26" i="3" l="1"/>
  <c r="I27" i="3"/>
  <c r="I29" i="3"/>
  <c r="I31" i="3"/>
  <c r="I34" i="3"/>
  <c r="I35" i="3"/>
  <c r="I41" i="3"/>
  <c r="I37" i="3"/>
  <c r="I38" i="3"/>
  <c r="I33" i="3"/>
  <c r="T53" i="18" l="1"/>
  <c r="E26" i="18" l="1"/>
  <c r="M73" i="14" l="1"/>
  <c r="I73" i="14"/>
  <c r="E73" i="14"/>
  <c r="N34" i="2" l="1"/>
  <c r="P34" i="2"/>
  <c r="R34" i="2"/>
  <c r="E67" i="18"/>
  <c r="M65" i="14"/>
  <c r="I65" i="14"/>
  <c r="E65" i="14"/>
  <c r="E63" i="14"/>
  <c r="N28" i="2" l="1"/>
  <c r="P29" i="2"/>
  <c r="N29" i="2"/>
  <c r="R29" i="2"/>
  <c r="T67" i="18"/>
  <c r="E59" i="18"/>
  <c r="E61" i="18"/>
  <c r="T59" i="18" l="1"/>
  <c r="T14" i="18" l="1"/>
  <c r="U2" i="2"/>
  <c r="G97" i="14"/>
  <c r="R45" i="2" l="1"/>
  <c r="T46" i="18"/>
  <c r="E89" i="18"/>
  <c r="E73" i="18"/>
  <c r="E87" i="18"/>
  <c r="E30" i="14"/>
  <c r="E22" i="18" s="1"/>
  <c r="E75" i="18"/>
  <c r="E83" i="18" l="1"/>
  <c r="E81" i="18"/>
  <c r="E77" i="18"/>
  <c r="T73" i="18" s="1"/>
  <c r="E40" i="14" l="1"/>
  <c r="O40" i="14" s="1"/>
  <c r="E36" i="18"/>
  <c r="E30" i="18"/>
  <c r="E28" i="18"/>
  <c r="E32" i="14"/>
  <c r="M18" i="14"/>
  <c r="I18" i="14"/>
  <c r="E18" i="14"/>
  <c r="Q7" i="2" l="1"/>
  <c r="Q8" i="2"/>
  <c r="Q6" i="2"/>
  <c r="U3" i="2"/>
  <c r="W3" i="2"/>
  <c r="Q9" i="2"/>
  <c r="E24" i="18"/>
  <c r="E40" i="18"/>
  <c r="E38" i="18"/>
  <c r="E32" i="18"/>
  <c r="K5" i="14" l="1"/>
  <c r="T22" i="18"/>
  <c r="C3" i="18" s="1"/>
  <c r="T2" i="18" l="1"/>
  <c r="W2" i="14" s="1"/>
</calcChain>
</file>

<file path=xl/sharedStrings.xml><?xml version="1.0" encoding="utf-8"?>
<sst xmlns="http://schemas.openxmlformats.org/spreadsheetml/2006/main" count="389" uniqueCount="266">
  <si>
    <t>（様式第９）</t>
    <phoneticPr fontId="5"/>
  </si>
  <si>
    <t>●文書番号を入力してください（空欄可）</t>
    <phoneticPr fontId="5"/>
  </si>
  <si>
    <t>第</t>
    <rPh sb="0" eb="1">
      <t>ダイ</t>
    </rPh>
    <phoneticPr fontId="5"/>
  </si>
  <si>
    <t>号</t>
    <rPh sb="0" eb="1">
      <t>ゴウ</t>
    </rPh>
    <phoneticPr fontId="5"/>
  </si>
  <si>
    <t>令和</t>
    <rPh sb="0" eb="2">
      <t>レイワ</t>
    </rPh>
    <phoneticPr fontId="5"/>
  </si>
  <si>
    <t>年</t>
    <rPh sb="0" eb="1">
      <t>ネン</t>
    </rPh>
    <phoneticPr fontId="5"/>
  </si>
  <si>
    <t>月</t>
    <rPh sb="0" eb="1">
      <t>ツキ</t>
    </rPh>
    <phoneticPr fontId="5"/>
  </si>
  <si>
    <t>日</t>
    <rPh sb="0" eb="1">
      <t>ヒ</t>
    </rPh>
    <phoneticPr fontId="5"/>
  </si>
  <si>
    <t>住所</t>
    <rPh sb="0" eb="2">
      <t>ジュウショ</t>
    </rPh>
    <phoneticPr fontId="5"/>
  </si>
  <si>
    <t>補助事業者</t>
    <phoneticPr fontId="5"/>
  </si>
  <si>
    <t>住所</t>
  </si>
  <si>
    <t>都道府県 　</t>
    <rPh sb="0" eb="4">
      <t>トドウフケン</t>
    </rPh>
    <phoneticPr fontId="5"/>
  </si>
  <si>
    <t>東京都</t>
  </si>
  <si>
    <t>法人名</t>
    <phoneticPr fontId="5"/>
  </si>
  <si>
    <t>市区町村 　</t>
    <rPh sb="0" eb="2">
      <t>シク</t>
    </rPh>
    <rPh sb="2" eb="4">
      <t>チョウソン</t>
    </rPh>
    <phoneticPr fontId="5"/>
  </si>
  <si>
    <t>代表者名</t>
    <phoneticPr fontId="5"/>
  </si>
  <si>
    <t>町名地番 　</t>
    <rPh sb="0" eb="2">
      <t>チョウメイ</t>
    </rPh>
    <rPh sb="2" eb="4">
      <t>チバン</t>
    </rPh>
    <phoneticPr fontId="5"/>
  </si>
  <si>
    <t>建物名称 　</t>
    <rPh sb="0" eb="2">
      <t>タテモノ</t>
    </rPh>
    <rPh sb="2" eb="4">
      <t>メイショウ</t>
    </rPh>
    <phoneticPr fontId="5"/>
  </si>
  <si>
    <r>
      <t>　例)★★ビル6F　</t>
    </r>
    <r>
      <rPr>
        <u/>
        <sz val="11"/>
        <color rgb="FF0070C0"/>
        <rFont val="HG丸ｺﾞｼｯｸM-PRO"/>
        <family val="3"/>
        <charset val="128"/>
      </rPr>
      <t>階数はF表記</t>
    </r>
    <rPh sb="1" eb="2">
      <t>レイ</t>
    </rPh>
    <phoneticPr fontId="5"/>
  </si>
  <si>
    <t>令和</t>
  </si>
  <si>
    <t>年度AI･IoT等を活用した更なる輸送効率化推進事業費補助金（トラック輸送の省エ</t>
  </si>
  <si>
    <t>法人名 　</t>
    <rPh sb="0" eb="2">
      <t>ホウジン</t>
    </rPh>
    <rPh sb="2" eb="3">
      <t>メイ</t>
    </rPh>
    <phoneticPr fontId="5"/>
  </si>
  <si>
    <t>ネ化推進事業）補助事業実績報告書</t>
    <phoneticPr fontId="5"/>
  </si>
  <si>
    <t>代表者</t>
  </si>
  <si>
    <t>役職名 　</t>
    <rPh sb="0" eb="2">
      <t>ヤクショク</t>
    </rPh>
    <rPh sb="2" eb="3">
      <t>メイ</t>
    </rPh>
    <phoneticPr fontId="5"/>
  </si>
  <si>
    <t>下記２をもって交付決定のあった上記補助金に係る補助事業が完了しましたので、AI･IoT等を活</t>
    <rPh sb="15" eb="17">
      <t>ジョウキ</t>
    </rPh>
    <rPh sb="17" eb="20">
      <t>ホジョキン</t>
    </rPh>
    <rPh sb="21" eb="22">
      <t>カカワ</t>
    </rPh>
    <rPh sb="23" eb="27">
      <t>ホジョジギョウ</t>
    </rPh>
    <rPh sb="28" eb="30">
      <t>カンリョウ</t>
    </rPh>
    <phoneticPr fontId="5"/>
  </si>
  <si>
    <t>姓 　</t>
    <rPh sb="0" eb="1">
      <t>セイ</t>
    </rPh>
    <phoneticPr fontId="5"/>
  </si>
  <si>
    <t>名 　</t>
    <rPh sb="0" eb="1">
      <t>メイ</t>
    </rPh>
    <phoneticPr fontId="5"/>
  </si>
  <si>
    <t>用した更なる輸送効率化推進事業費補助金（トラック輸送の省エネ化推進事業）交付規程第１５条</t>
    <rPh sb="36" eb="38">
      <t>コウフ</t>
    </rPh>
    <rPh sb="38" eb="40">
      <t>キテイ</t>
    </rPh>
    <rPh sb="40" eb="41">
      <t>ダイ</t>
    </rPh>
    <rPh sb="43" eb="44">
      <t>ジョウ</t>
    </rPh>
    <phoneticPr fontId="5"/>
  </si>
  <si>
    <t>第１項の規定に基づき、下記のとおり報告します。</t>
    <phoneticPr fontId="5"/>
  </si>
  <si>
    <t>記</t>
    <rPh sb="0" eb="1">
      <t>キ</t>
    </rPh>
    <phoneticPr fontId="5"/>
  </si>
  <si>
    <t>●補助金交付決定通知書（様式第２）に記載されている補助事業の名称を入力してください</t>
    <rPh sb="33" eb="35">
      <t>ニュウリョク</t>
    </rPh>
    <phoneticPr fontId="5"/>
  </si>
  <si>
    <t>１．実施した補助事業</t>
    <phoneticPr fontId="5"/>
  </si>
  <si>
    <t xml:space="preserve"> （１）補助事業の名称</t>
    <phoneticPr fontId="5"/>
  </si>
  <si>
    <t xml:space="preserve"> （２）補助事業の報告　　実施状況報告（総括表）による</t>
    <phoneticPr fontId="5"/>
  </si>
  <si>
    <t>（注）実施状況報告（総括表）は、ＰＣＫＫがＨＰにて別途指示するもの。</t>
    <phoneticPr fontId="5"/>
  </si>
  <si>
    <t>２．補助金の交付決定番号、交付決定年月日及び交付決定額</t>
    <phoneticPr fontId="5"/>
  </si>
  <si>
    <t xml:space="preserve"> （１）</t>
    <phoneticPr fontId="5"/>
  </si>
  <si>
    <t>交付決定番号</t>
    <phoneticPr fontId="5"/>
  </si>
  <si>
    <t>第</t>
    <phoneticPr fontId="5"/>
  </si>
  <si>
    <t>交付決定番号　</t>
    <rPh sb="0" eb="2">
      <t>コウフ</t>
    </rPh>
    <rPh sb="2" eb="4">
      <t>ケッテイ</t>
    </rPh>
    <rPh sb="4" eb="6">
      <t>バンゴウ</t>
    </rPh>
    <phoneticPr fontId="5"/>
  </si>
  <si>
    <t xml:space="preserve"> （２）</t>
    <phoneticPr fontId="5"/>
  </si>
  <si>
    <t>交付決定年月日</t>
    <phoneticPr fontId="5"/>
  </si>
  <si>
    <t>交付決定日　</t>
    <rPh sb="0" eb="2">
      <t>コウフ</t>
    </rPh>
    <rPh sb="2" eb="4">
      <t>ケッテイ</t>
    </rPh>
    <rPh sb="4" eb="5">
      <t>ヒ</t>
    </rPh>
    <phoneticPr fontId="5"/>
  </si>
  <si>
    <t xml:space="preserve"> （３）</t>
    <phoneticPr fontId="5"/>
  </si>
  <si>
    <t>補助金の交付決定額</t>
    <phoneticPr fontId="5"/>
  </si>
  <si>
    <t>金</t>
    <rPh sb="0" eb="1">
      <t>キン</t>
    </rPh>
    <phoneticPr fontId="5"/>
  </si>
  <si>
    <t>円</t>
    <rPh sb="0" eb="1">
      <t>エン</t>
    </rPh>
    <phoneticPr fontId="5"/>
  </si>
  <si>
    <t>補助金の交付決定額　</t>
    <rPh sb="0" eb="3">
      <t>ホジョキン</t>
    </rPh>
    <rPh sb="4" eb="6">
      <t>コウフ</t>
    </rPh>
    <rPh sb="6" eb="8">
      <t>ケッテイ</t>
    </rPh>
    <rPh sb="8" eb="9">
      <t>ガク</t>
    </rPh>
    <phoneticPr fontId="5"/>
  </si>
  <si>
    <t>３．補助対象経費の実績額及び事業完了年月日</t>
    <phoneticPr fontId="5"/>
  </si>
  <si>
    <t>●補助金の実績額は【様式第９_別紙】より自動反映されます</t>
    <rPh sb="1" eb="4">
      <t>ホジョキン</t>
    </rPh>
    <rPh sb="5" eb="7">
      <t>ジッセキ</t>
    </rPh>
    <rPh sb="7" eb="8">
      <t>ガク</t>
    </rPh>
    <rPh sb="10" eb="12">
      <t>ヨウシキ</t>
    </rPh>
    <rPh sb="12" eb="13">
      <t>ダイ</t>
    </rPh>
    <rPh sb="15" eb="17">
      <t>ベッシ</t>
    </rPh>
    <rPh sb="20" eb="24">
      <t>ジドウハンエイ</t>
    </rPh>
    <phoneticPr fontId="5"/>
  </si>
  <si>
    <t>（１）補助対象経費の実績額</t>
    <phoneticPr fontId="5"/>
  </si>
  <si>
    <t>●事業完了年月日を入力してください</t>
    <rPh sb="1" eb="3">
      <t>ジギョウ</t>
    </rPh>
    <rPh sb="3" eb="5">
      <t>カンリョウ</t>
    </rPh>
    <rPh sb="5" eb="8">
      <t>ネンガッピ</t>
    </rPh>
    <rPh sb="9" eb="11">
      <t>ニュウリョク</t>
    </rPh>
    <phoneticPr fontId="5"/>
  </si>
  <si>
    <t>（２）事業完了年月日</t>
    <phoneticPr fontId="5"/>
  </si>
  <si>
    <t xml:space="preserve"> （別紙による）</t>
    <phoneticPr fontId="5"/>
  </si>
  <si>
    <t>（注）実績報告書には、次の書面等を添付すること。</t>
    <phoneticPr fontId="5"/>
  </si>
  <si>
    <t>●補助事業の窓口となる担当者の部署、役職、氏名、連絡先を入力してください</t>
    <rPh sb="1" eb="3">
      <t>ホジョ</t>
    </rPh>
    <rPh sb="3" eb="5">
      <t>ジギョウ</t>
    </rPh>
    <rPh sb="6" eb="8">
      <t>マドグチ</t>
    </rPh>
    <rPh sb="11" eb="14">
      <t>タントウシャ</t>
    </rPh>
    <rPh sb="15" eb="17">
      <t>ブショ</t>
    </rPh>
    <rPh sb="18" eb="20">
      <t>ヤクショク</t>
    </rPh>
    <rPh sb="21" eb="23">
      <t>シメイ</t>
    </rPh>
    <rPh sb="24" eb="27">
      <t>レンラクサキ</t>
    </rPh>
    <rPh sb="28" eb="30">
      <t>ニュウリョク</t>
    </rPh>
    <phoneticPr fontId="5"/>
  </si>
  <si>
    <t>【本補助事業実績報告に係る連絡先】</t>
    <phoneticPr fontId="5"/>
  </si>
  <si>
    <t>法人名</t>
    <rPh sb="0" eb="3">
      <t>ホウジンメイ</t>
    </rPh>
    <phoneticPr fontId="5"/>
  </si>
  <si>
    <t>担当部署及び役職</t>
    <phoneticPr fontId="5"/>
  </si>
  <si>
    <t>担当者名</t>
    <phoneticPr fontId="5"/>
  </si>
  <si>
    <t>（電話）</t>
    <phoneticPr fontId="5"/>
  </si>
  <si>
    <r>
      <rPr>
        <sz val="10.5"/>
        <color theme="1"/>
        <rFont val="ＭＳ 明朝"/>
        <family val="1"/>
        <charset val="128"/>
      </rPr>
      <t>（</t>
    </r>
    <r>
      <rPr>
        <sz val="10.5"/>
        <color theme="1"/>
        <rFont val="Century"/>
        <family val="1"/>
      </rPr>
      <t>E-mail</t>
    </r>
    <r>
      <rPr>
        <sz val="10.5"/>
        <color theme="1"/>
        <rFont val="ＭＳ 明朝"/>
        <family val="1"/>
        <charset val="128"/>
      </rPr>
      <t>）</t>
    </r>
    <phoneticPr fontId="5"/>
  </si>
  <si>
    <t>担当者</t>
    <rPh sb="0" eb="3">
      <t>タントウシャ</t>
    </rPh>
    <phoneticPr fontId="5"/>
  </si>
  <si>
    <t>担当部署　</t>
    <rPh sb="0" eb="2">
      <t>タントウ</t>
    </rPh>
    <rPh sb="2" eb="4">
      <t>ブショ</t>
    </rPh>
    <phoneticPr fontId="5"/>
  </si>
  <si>
    <t>（備考）用紙は、日本産業規格Ａ４とし、縦位置とする。</t>
    <phoneticPr fontId="5"/>
  </si>
  <si>
    <t>役職名　</t>
    <rPh sb="0" eb="2">
      <t>ヤクショク</t>
    </rPh>
    <rPh sb="2" eb="3">
      <t>メイ</t>
    </rPh>
    <phoneticPr fontId="5"/>
  </si>
  <si>
    <t>姓　</t>
    <rPh sb="0" eb="1">
      <t>セイ</t>
    </rPh>
    <phoneticPr fontId="5"/>
  </si>
  <si>
    <t>名　</t>
    <rPh sb="0" eb="1">
      <t>メイ</t>
    </rPh>
    <phoneticPr fontId="5"/>
  </si>
  <si>
    <t>連絡先</t>
    <rPh sb="0" eb="3">
      <t>レンラクサキ</t>
    </rPh>
    <phoneticPr fontId="5"/>
  </si>
  <si>
    <t>電話番号　</t>
    <rPh sb="0" eb="2">
      <t>デンワ</t>
    </rPh>
    <rPh sb="2" eb="4">
      <t>バンゴウ</t>
    </rPh>
    <phoneticPr fontId="5"/>
  </si>
  <si>
    <t>E-mailアドレス　</t>
    <phoneticPr fontId="5"/>
  </si>
  <si>
    <t>@</t>
    <phoneticPr fontId="5"/>
  </si>
  <si>
    <t>（別紙）</t>
    <rPh sb="1" eb="3">
      <t>ベッシ</t>
    </rPh>
    <phoneticPr fontId="5"/>
  </si>
  <si>
    <t>収支明細表</t>
    <phoneticPr fontId="5"/>
  </si>
  <si>
    <t>（単位：円）</t>
    <phoneticPr fontId="5"/>
  </si>
  <si>
    <t xml:space="preserve">交付決定額 </t>
    <rPh sb="0" eb="2">
      <t>コウフ</t>
    </rPh>
    <rPh sb="2" eb="4">
      <t>ケッテイ</t>
    </rPh>
    <rPh sb="4" eb="5">
      <t>ガク</t>
    </rPh>
    <phoneticPr fontId="5"/>
  </si>
  <si>
    <t>交付決定額</t>
    <phoneticPr fontId="5"/>
  </si>
  <si>
    <t>補助対象</t>
    <rPh sb="0" eb="2">
      <t>ホジョ</t>
    </rPh>
    <rPh sb="2" eb="4">
      <t>タイショウ</t>
    </rPh>
    <phoneticPr fontId="5"/>
  </si>
  <si>
    <t xml:space="preserve">及び決算額 </t>
    <rPh sb="0" eb="1">
      <t>オヨ</t>
    </rPh>
    <rPh sb="2" eb="4">
      <t>ケッサン</t>
    </rPh>
    <rPh sb="4" eb="5">
      <t>ガク</t>
    </rPh>
    <phoneticPr fontId="5"/>
  </si>
  <si>
    <t>経費の区分</t>
    <rPh sb="0" eb="2">
      <t>ケイヒ</t>
    </rPh>
    <rPh sb="3" eb="5">
      <t>クブン</t>
    </rPh>
    <phoneticPr fontId="5"/>
  </si>
  <si>
    <t>補助対象経費</t>
    <phoneticPr fontId="5"/>
  </si>
  <si>
    <t>補助金の額</t>
    <rPh sb="0" eb="3">
      <t>ホジョキン</t>
    </rPh>
    <rPh sb="4" eb="5">
      <t>ガク</t>
    </rPh>
    <phoneticPr fontId="5"/>
  </si>
  <si>
    <t>設備費</t>
    <rPh sb="0" eb="3">
      <t>セツビヒ</t>
    </rPh>
    <phoneticPr fontId="5"/>
  </si>
  <si>
    <t>諸経費</t>
    <rPh sb="0" eb="3">
      <t>ショケイヒ</t>
    </rPh>
    <phoneticPr fontId="5"/>
  </si>
  <si>
    <t>１）</t>
    <phoneticPr fontId="5"/>
  </si>
  <si>
    <t>車両動態管理シ</t>
    <phoneticPr fontId="5"/>
  </si>
  <si>
    <t>設備費</t>
    <phoneticPr fontId="5"/>
  </si>
  <si>
    <t>ステム事業費</t>
    <phoneticPr fontId="5"/>
  </si>
  <si>
    <t>諸経費</t>
    <phoneticPr fontId="5"/>
  </si>
  <si>
    <t>（クラウド型）</t>
    <phoneticPr fontId="5"/>
  </si>
  <si>
    <t>計</t>
    <phoneticPr fontId="5"/>
  </si>
  <si>
    <t>設計開発費</t>
    <rPh sb="0" eb="2">
      <t>セッケイ</t>
    </rPh>
    <rPh sb="2" eb="5">
      <t>カイハツヒ</t>
    </rPh>
    <phoneticPr fontId="5"/>
  </si>
  <si>
    <t>２）</t>
    <phoneticPr fontId="5"/>
  </si>
  <si>
    <t>予約受付システ</t>
    <phoneticPr fontId="5"/>
  </si>
  <si>
    <t>設計開発費</t>
    <phoneticPr fontId="5"/>
  </si>
  <si>
    <t>ム等事業費</t>
    <phoneticPr fontId="5"/>
  </si>
  <si>
    <t>３）</t>
    <phoneticPr fontId="5"/>
  </si>
  <si>
    <t>配車計画システ</t>
    <phoneticPr fontId="5"/>
  </si>
  <si>
    <t>ム事業費</t>
    <phoneticPr fontId="5"/>
  </si>
  <si>
    <t>４）</t>
    <phoneticPr fontId="5"/>
  </si>
  <si>
    <t>AI･IoTによるシ</t>
    <phoneticPr fontId="5"/>
  </si>
  <si>
    <t>ステム連系ツー</t>
    <phoneticPr fontId="5"/>
  </si>
  <si>
    <t>ル事業費</t>
    <phoneticPr fontId="5"/>
  </si>
  <si>
    <t>合　計</t>
    <phoneticPr fontId="5"/>
  </si>
  <si>
    <t>決算額（支出）</t>
    <phoneticPr fontId="5"/>
  </si>
  <si>
    <t>備考</t>
    <phoneticPr fontId="5"/>
  </si>
  <si>
    <t>補助対象経費の</t>
    <phoneticPr fontId="5"/>
  </si>
  <si>
    <t>補助対象</t>
    <phoneticPr fontId="5"/>
  </si>
  <si>
    <t>補助率</t>
    <phoneticPr fontId="5"/>
  </si>
  <si>
    <t>補助金の額</t>
    <phoneticPr fontId="5"/>
  </si>
  <si>
    <t>実績額</t>
    <phoneticPr fontId="5"/>
  </si>
  <si>
    <t>経費</t>
    <phoneticPr fontId="5"/>
  </si>
  <si>
    <r>
      <rPr>
        <sz val="10.5"/>
        <color theme="1"/>
        <rFont val="Century"/>
        <family val="1"/>
      </rPr>
      <t>1/2</t>
    </r>
    <r>
      <rPr>
        <sz val="10.5"/>
        <color theme="1"/>
        <rFont val="ＭＳ 明朝"/>
        <family val="1"/>
        <charset val="128"/>
      </rPr>
      <t xml:space="preserve">
以内</t>
    </r>
    <rPh sb="4" eb="6">
      <t>イナイ</t>
    </rPh>
    <phoneticPr fontId="5"/>
  </si>
  <si>
    <t>反映シート 様式第9</t>
    <rPh sb="0" eb="2">
      <t>ハンエイ</t>
    </rPh>
    <phoneticPr fontId="5"/>
  </si>
  <si>
    <t>NG個数</t>
    <rPh sb="2" eb="4">
      <t>コスウ</t>
    </rPh>
    <phoneticPr fontId="5"/>
  </si>
  <si>
    <t>文書番号（空欄可）</t>
    <rPh sb="0" eb="2">
      <t>ブンショ</t>
    </rPh>
    <rPh sb="2" eb="4">
      <t>バンゴウ</t>
    </rPh>
    <rPh sb="5" eb="7">
      <t>クウラン</t>
    </rPh>
    <rPh sb="7" eb="8">
      <t>カ</t>
    </rPh>
    <phoneticPr fontId="5"/>
  </si>
  <si>
    <t>空欄時に自動でハイフン、半角変換</t>
    <rPh sb="0" eb="2">
      <t>クウラン</t>
    </rPh>
    <rPh sb="2" eb="3">
      <t>ジ</t>
    </rPh>
    <rPh sb="4" eb="6">
      <t>ジドウ</t>
    </rPh>
    <rPh sb="12" eb="14">
      <t>ハンカク</t>
    </rPh>
    <rPh sb="14" eb="16">
      <t>ヘンカン</t>
    </rPh>
    <phoneticPr fontId="5"/>
  </si>
  <si>
    <t>文章作成日</t>
    <rPh sb="0" eb="2">
      <t>ブンショウ</t>
    </rPh>
    <rPh sb="2" eb="4">
      <t>サクセイ</t>
    </rPh>
    <rPh sb="4" eb="5">
      <t>ビ</t>
    </rPh>
    <phoneticPr fontId="5"/>
  </si>
  <si>
    <t>日</t>
    <rPh sb="0" eb="1">
      <t>ニチ</t>
    </rPh>
    <phoneticPr fontId="5"/>
  </si>
  <si>
    <t>和暦年月日に分割</t>
    <rPh sb="0" eb="2">
      <t>ワレキ</t>
    </rPh>
    <rPh sb="2" eb="5">
      <t>ネンガッピ</t>
    </rPh>
    <rPh sb="6" eb="8">
      <t>ブンカツ</t>
    </rPh>
    <phoneticPr fontId="5"/>
  </si>
  <si>
    <t>代表申請者の住所、法人名、代表者の役職名、氏名、生年月日、性別</t>
    <rPh sb="0" eb="2">
      <t>ダイヒョウ</t>
    </rPh>
    <rPh sb="2" eb="5">
      <t>シンセイシャ</t>
    </rPh>
    <rPh sb="6" eb="8">
      <t>ジュウショ</t>
    </rPh>
    <rPh sb="9" eb="11">
      <t>ホウジン</t>
    </rPh>
    <rPh sb="11" eb="12">
      <t>メイ</t>
    </rPh>
    <rPh sb="13" eb="16">
      <t>ダイヒョウシャ</t>
    </rPh>
    <rPh sb="17" eb="20">
      <t>ヤクショクメイ</t>
    </rPh>
    <rPh sb="21" eb="23">
      <t>シメイ</t>
    </rPh>
    <rPh sb="24" eb="26">
      <t>セイネン</t>
    </rPh>
    <rPh sb="26" eb="28">
      <t>ガッピ</t>
    </rPh>
    <rPh sb="29" eb="31">
      <t>セイベツ</t>
    </rPh>
    <phoneticPr fontId="5"/>
  </si>
  <si>
    <t>郵便番号</t>
    <rPh sb="0" eb="4">
      <t>ユウビンバンゴウ</t>
    </rPh>
    <phoneticPr fontId="5"/>
  </si>
  <si>
    <t>都道府県</t>
    <rPh sb="0" eb="4">
      <t>トドウフケン</t>
    </rPh>
    <phoneticPr fontId="5"/>
  </si>
  <si>
    <t>←市区町村用判断関数</t>
    <rPh sb="1" eb="5">
      <t>シクチョウソン</t>
    </rPh>
    <rPh sb="5" eb="6">
      <t>ヨウ</t>
    </rPh>
    <rPh sb="6" eb="8">
      <t>ハンダン</t>
    </rPh>
    <rPh sb="8" eb="10">
      <t>カンスウ</t>
    </rPh>
    <phoneticPr fontId="5"/>
  </si>
  <si>
    <t>市区町村</t>
    <rPh sb="0" eb="2">
      <t>シク</t>
    </rPh>
    <rPh sb="2" eb="4">
      <t>チョウソン</t>
    </rPh>
    <phoneticPr fontId="5"/>
  </si>
  <si>
    <t>全角統一</t>
    <rPh sb="0" eb="2">
      <t>ゼンカク</t>
    </rPh>
    <rPh sb="2" eb="4">
      <t>トウイツ</t>
    </rPh>
    <phoneticPr fontId="5"/>
  </si>
  <si>
    <t>空欄削除</t>
    <rPh sb="0" eb="2">
      <t>クウラン</t>
    </rPh>
    <rPh sb="2" eb="4">
      <t>サクジョ</t>
    </rPh>
    <phoneticPr fontId="5"/>
  </si>
  <si>
    <t>町名地番</t>
    <rPh sb="0" eb="2">
      <t>チョウメイ</t>
    </rPh>
    <rPh sb="2" eb="4">
      <t>チバン</t>
    </rPh>
    <phoneticPr fontId="5"/>
  </si>
  <si>
    <t>建物名称</t>
    <rPh sb="0" eb="2">
      <t>タテモノ</t>
    </rPh>
    <rPh sb="2" eb="4">
      <t>メイショウ</t>
    </rPh>
    <phoneticPr fontId="5"/>
  </si>
  <si>
    <t>法人名</t>
    <rPh sb="0" eb="2">
      <t>ホウジン</t>
    </rPh>
    <rPh sb="2" eb="3">
      <t>メイ</t>
    </rPh>
    <phoneticPr fontId="5"/>
  </si>
  <si>
    <t>役職名</t>
    <rPh sb="0" eb="2">
      <t>ヤクショク</t>
    </rPh>
    <rPh sb="2" eb="3">
      <t>メイ</t>
    </rPh>
    <phoneticPr fontId="5"/>
  </si>
  <si>
    <t>姓</t>
    <rPh sb="0" eb="1">
      <t>セイ</t>
    </rPh>
    <phoneticPr fontId="5"/>
  </si>
  <si>
    <t>名</t>
    <rPh sb="0" eb="1">
      <t>メイ</t>
    </rPh>
    <phoneticPr fontId="5"/>
  </si>
  <si>
    <t>補助事業の名称</t>
    <rPh sb="0" eb="2">
      <t>ホジョ</t>
    </rPh>
    <rPh sb="2" eb="4">
      <t>ジギョウ</t>
    </rPh>
    <rPh sb="5" eb="7">
      <t>メイショウ</t>
    </rPh>
    <phoneticPr fontId="5"/>
  </si>
  <si>
    <t>交付決定番号、交付決定日</t>
    <rPh sb="0" eb="2">
      <t>コウフ</t>
    </rPh>
    <rPh sb="2" eb="4">
      <t>ケッテイ</t>
    </rPh>
    <rPh sb="4" eb="6">
      <t>バンゴウ</t>
    </rPh>
    <rPh sb="7" eb="9">
      <t>コウフ</t>
    </rPh>
    <rPh sb="9" eb="11">
      <t>ケッテイ</t>
    </rPh>
    <rPh sb="11" eb="12">
      <t>ビ</t>
    </rPh>
    <phoneticPr fontId="5"/>
  </si>
  <si>
    <t>番号</t>
    <rPh sb="0" eb="2">
      <t>バンゴウ</t>
    </rPh>
    <phoneticPr fontId="5"/>
  </si>
  <si>
    <t>事業完了日</t>
    <rPh sb="0" eb="2">
      <t>ジギョウ</t>
    </rPh>
    <rPh sb="2" eb="5">
      <t>カンリョウビ</t>
    </rPh>
    <phoneticPr fontId="5"/>
  </si>
  <si>
    <t>担当者の部署、役職、氏名、連絡先</t>
    <rPh sb="0" eb="3">
      <t>タントウシャ</t>
    </rPh>
    <rPh sb="4" eb="6">
      <t>ブショ</t>
    </rPh>
    <rPh sb="7" eb="9">
      <t>ヤクショク</t>
    </rPh>
    <rPh sb="10" eb="12">
      <t>シメイ</t>
    </rPh>
    <rPh sb="13" eb="16">
      <t>レンラクサキ</t>
    </rPh>
    <phoneticPr fontId="5"/>
  </si>
  <si>
    <t>担当部署</t>
    <rPh sb="0" eb="2">
      <t>タントウ</t>
    </rPh>
    <rPh sb="2" eb="4">
      <t>ブショ</t>
    </rPh>
    <phoneticPr fontId="5"/>
  </si>
  <si>
    <t>・氏名</t>
    <rPh sb="1" eb="3">
      <t>シメイ</t>
    </rPh>
    <phoneticPr fontId="5"/>
  </si>
  <si>
    <t>・連絡先</t>
    <rPh sb="1" eb="4">
      <t>レンラクサキ</t>
    </rPh>
    <phoneticPr fontId="5"/>
  </si>
  <si>
    <t>電話番号</t>
    <rPh sb="0" eb="2">
      <t>デンワ</t>
    </rPh>
    <rPh sb="2" eb="4">
      <t>バンゴウ</t>
    </rPh>
    <phoneticPr fontId="5"/>
  </si>
  <si>
    <t>E-mailアドレス</t>
    <phoneticPr fontId="5"/>
  </si>
  <si>
    <t>全体エラー</t>
    <rPh sb="0" eb="2">
      <t>ゼンタイ</t>
    </rPh>
    <phoneticPr fontId="5"/>
  </si>
  <si>
    <t>エラー確認</t>
    <rPh sb="3" eb="5">
      <t>カクニン</t>
    </rPh>
    <phoneticPr fontId="5"/>
  </si>
  <si>
    <t>１．文書番号（空欄可）</t>
    <rPh sb="2" eb="4">
      <t>ブンショ</t>
    </rPh>
    <rPh sb="4" eb="6">
      <t>バンゴウ</t>
    </rPh>
    <rPh sb="7" eb="9">
      <t>クウラン</t>
    </rPh>
    <rPh sb="9" eb="10">
      <t>カ</t>
    </rPh>
    <phoneticPr fontId="5"/>
  </si>
  <si>
    <t>２．文章作成日</t>
    <rPh sb="2" eb="4">
      <t>ブンショウ</t>
    </rPh>
    <rPh sb="4" eb="6">
      <t>サクセイ</t>
    </rPh>
    <rPh sb="6" eb="7">
      <t>ビ</t>
    </rPh>
    <phoneticPr fontId="5"/>
  </si>
  <si>
    <t>３．代表申請者の情報</t>
    <rPh sb="2" eb="4">
      <t>ダイヒョウ</t>
    </rPh>
    <rPh sb="4" eb="7">
      <t>シンセイシャ</t>
    </rPh>
    <rPh sb="8" eb="10">
      <t>ジョウホウ</t>
    </rPh>
    <phoneticPr fontId="5"/>
  </si>
  <si>
    <r>
      <t>７</t>
    </r>
    <r>
      <rPr>
        <sz val="11"/>
        <color theme="1"/>
        <rFont val="ＭＳ Ｐゴシック"/>
        <family val="2"/>
        <scheme val="minor"/>
      </rPr>
      <t>．交付決定番号、交付決定日</t>
    </r>
    <rPh sb="2" eb="4">
      <t>コウフ</t>
    </rPh>
    <rPh sb="4" eb="6">
      <t>ケッテイ</t>
    </rPh>
    <rPh sb="6" eb="8">
      <t>バンゴウ</t>
    </rPh>
    <rPh sb="9" eb="11">
      <t>コウフ</t>
    </rPh>
    <rPh sb="11" eb="13">
      <t>ケッテイ</t>
    </rPh>
    <rPh sb="13" eb="14">
      <t>ビ</t>
    </rPh>
    <phoneticPr fontId="5"/>
  </si>
  <si>
    <t>年月日</t>
    <rPh sb="0" eb="3">
      <t>ネンガッピ</t>
    </rPh>
    <phoneticPr fontId="5"/>
  </si>
  <si>
    <r>
      <t>８</t>
    </r>
    <r>
      <rPr>
        <sz val="11"/>
        <color theme="1"/>
        <rFont val="ＭＳ Ｐゴシック"/>
        <family val="2"/>
        <scheme val="minor"/>
      </rPr>
      <t>．事業完了日</t>
    </r>
    <rPh sb="2" eb="4">
      <t>ジギョウ</t>
    </rPh>
    <rPh sb="4" eb="7">
      <t>カンリョウビ</t>
    </rPh>
    <phoneticPr fontId="5"/>
  </si>
  <si>
    <t>９．担当者の部署、役職、氏名、連絡先</t>
    <rPh sb="2" eb="5">
      <t>タントウシャ</t>
    </rPh>
    <rPh sb="6" eb="8">
      <t>ブショ</t>
    </rPh>
    <rPh sb="9" eb="11">
      <t>ヤクショク</t>
    </rPh>
    <rPh sb="12" eb="14">
      <t>シメイ</t>
    </rPh>
    <rPh sb="15" eb="18">
      <t>レンラクサキ</t>
    </rPh>
    <phoneticPr fontId="5"/>
  </si>
  <si>
    <t>役職</t>
    <rPh sb="0" eb="2">
      <t>ヤクショク</t>
    </rPh>
    <phoneticPr fontId="5"/>
  </si>
  <si>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</si>
  <si>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</si>
  <si>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</si>
  <si>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</si>
  <si>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</si>
  <si>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</si>
  <si>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</si>
  <si>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</si>
  <si>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</si>
  <si>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</si>
  <si>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</si>
  <si>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</si>
  <si>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</si>
  <si>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</si>
  <si>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</si>
  <si>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</si>
  <si>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</si>
  <si>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</si>
  <si>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</si>
  <si>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</si>
  <si>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</si>
  <si>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</si>
  <si>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</si>
  <si>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</si>
  <si>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</si>
  <si>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</si>
  <si>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</si>
  <si>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</si>
  <si>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</si>
  <si>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</si>
  <si>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</si>
  <si>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</si>
  <si>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</si>
  <si>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</si>
  <si>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phoneticPr fontId="5"/>
  </si>
  <si>
    <t>香川県</t>
  </si>
  <si>
    <t>愛媛県</t>
  </si>
  <si>
    <t>高知県</t>
  </si>
  <si>
    <t>福岡県</t>
  </si>
  <si>
    <t>佐賀県</t>
  </si>
  <si>
    <t>長崎県</t>
  </si>
  <si>
    <t>熊本県</t>
  </si>
  <si>
    <t>大分県</t>
  </si>
  <si>
    <t>宮崎県</t>
  </si>
  <si>
    <t>鹿児島県</t>
  </si>
  <si>
    <t>沖縄県</t>
  </si>
  <si>
    <t>入力シート</t>
    <rPh sb="0" eb="2">
      <t>ニュウリョク</t>
    </rPh>
    <phoneticPr fontId="5"/>
  </si>
  <si>
    <t>18行目の日付&gt;&gt;&gt;公募公表日が決まったら入力規則</t>
    <rPh sb="2" eb="4">
      <t>ギョウメ</t>
    </rPh>
    <rPh sb="5" eb="7">
      <t>ヒヅケ</t>
    </rPh>
    <rPh sb="10" eb="12">
      <t>コウボ</t>
    </rPh>
    <rPh sb="12" eb="14">
      <t>コウヒョウ</t>
    </rPh>
    <rPh sb="14" eb="15">
      <t>ヒ</t>
    </rPh>
    <rPh sb="16" eb="17">
      <t>キ</t>
    </rPh>
    <rPh sb="21" eb="23">
      <t>ニュウリョク</t>
    </rPh>
    <rPh sb="23" eb="25">
      <t>キソク</t>
    </rPh>
    <phoneticPr fontId="5"/>
  </si>
  <si>
    <t>その他のインポート機能でも法人名は全角でインポート</t>
    <rPh sb="2" eb="3">
      <t>タ</t>
    </rPh>
    <rPh sb="9" eb="11">
      <t>キノウ</t>
    </rPh>
    <rPh sb="13" eb="15">
      <t>ホウジン</t>
    </rPh>
    <rPh sb="15" eb="16">
      <t>メイ</t>
    </rPh>
    <rPh sb="17" eb="19">
      <t>ゼンカク</t>
    </rPh>
    <phoneticPr fontId="5"/>
  </si>
  <si>
    <t>DBに事業完了年月日のインポート枠を設定</t>
    <rPh sb="3" eb="5">
      <t>ジギョウ</t>
    </rPh>
    <rPh sb="5" eb="7">
      <t>カンリョウ</t>
    </rPh>
    <rPh sb="7" eb="10">
      <t>ネンガッピ</t>
    </rPh>
    <rPh sb="16" eb="17">
      <t>ワク</t>
    </rPh>
    <rPh sb="18" eb="20">
      <t>セッテイ</t>
    </rPh>
    <phoneticPr fontId="5"/>
  </si>
  <si>
    <t>年度</t>
    <rPh sb="0" eb="2">
      <t>ネンド</t>
    </rPh>
    <phoneticPr fontId="30"/>
  </si>
  <si>
    <t>事業</t>
    <rPh sb="0" eb="2">
      <t>ジギョウ</t>
    </rPh>
    <phoneticPr fontId="30"/>
  </si>
  <si>
    <t>DK</t>
    <phoneticPr fontId="30"/>
  </si>
  <si>
    <t>項目</t>
    <rPh sb="0" eb="2">
      <t>コウモク</t>
    </rPh>
    <phoneticPr fontId="30"/>
  </si>
  <si>
    <t>様式第9</t>
    <rPh sb="0" eb="3">
      <t>ヨウシキダイ</t>
    </rPh>
    <phoneticPr fontId="30"/>
  </si>
  <si>
    <t>バージョン</t>
    <phoneticPr fontId="30"/>
  </si>
  <si>
    <t>※共同申請者の場合は、取組を実施したトラック事業者または荷主名を入力</t>
    <rPh sb="1" eb="5">
      <t>キョウドウシンセイ</t>
    </rPh>
    <rPh sb="5" eb="6">
      <t>シャ</t>
    </rPh>
    <rPh sb="7" eb="9">
      <t>バアイ</t>
    </rPh>
    <rPh sb="11" eb="13">
      <t>トリクミ</t>
    </rPh>
    <rPh sb="14" eb="16">
      <t>ジッシ</t>
    </rPh>
    <rPh sb="22" eb="25">
      <t>ジギョウシャ</t>
    </rPh>
    <rPh sb="28" eb="30">
      <t>ニヌシ</t>
    </rPh>
    <rPh sb="30" eb="31">
      <t>メイ</t>
    </rPh>
    <rPh sb="32" eb="34">
      <t>ニュウリョク</t>
    </rPh>
    <phoneticPr fontId="5"/>
  </si>
  <si>
    <t>予約受付システム等の名称</t>
    <rPh sb="0" eb="2">
      <t>ヨヤク</t>
    </rPh>
    <rPh sb="2" eb="4">
      <t>ウケツケ</t>
    </rPh>
    <rPh sb="8" eb="9">
      <t>トウ</t>
    </rPh>
    <rPh sb="10" eb="12">
      <t>メイショウ</t>
    </rPh>
    <phoneticPr fontId="5"/>
  </si>
  <si>
    <t>　※計画変更があった場合は、様式第4承認通知書を確認してください</t>
    <phoneticPr fontId="5"/>
  </si>
  <si>
    <t>　プルダウンで選択</t>
    <rPh sb="7" eb="9">
      <t>センタク</t>
    </rPh>
    <phoneticPr fontId="5"/>
  </si>
  <si>
    <r>
      <t>●補助金交付決定通知書（</t>
    </r>
    <r>
      <rPr>
        <b/>
        <sz val="11"/>
        <color rgb="FFFF0000"/>
        <rFont val="HG丸ｺﾞｼｯｸM-PRO"/>
        <family val="3"/>
        <charset val="128"/>
      </rPr>
      <t>様式第２もしくは様式第４</t>
    </r>
    <r>
      <rPr>
        <b/>
        <sz val="11"/>
        <color theme="1"/>
        <rFont val="HG丸ｺﾞｼｯｸM-PRO"/>
        <family val="3"/>
        <charset val="128"/>
      </rPr>
      <t>）に記載されている交付決定情報を入力してください</t>
    </r>
    <rPh sb="20" eb="22">
      <t>ヨウシキ</t>
    </rPh>
    <rPh sb="22" eb="23">
      <t>ダイ</t>
    </rPh>
    <rPh sb="33" eb="37">
      <t>コウフケッテイ</t>
    </rPh>
    <rPh sb="37" eb="39">
      <t>ジョウホウ</t>
    </rPh>
    <rPh sb="40" eb="42">
      <t>ニュウリョク</t>
    </rPh>
    <phoneticPr fontId="5"/>
  </si>
  <si>
    <r>
      <t>電話及び</t>
    </r>
    <r>
      <rPr>
        <sz val="10.5"/>
        <color theme="1"/>
        <rFont val="Century"/>
        <family val="1"/>
      </rPr>
      <t>E-mail</t>
    </r>
    <phoneticPr fontId="5"/>
  </si>
  <si>
    <t>４．補助対象経費の実績額の内訳</t>
    <rPh sb="9" eb="12">
      <t>ジッセキガク</t>
    </rPh>
    <rPh sb="13" eb="15">
      <t>ウチワケ</t>
    </rPh>
    <phoneticPr fontId="5"/>
  </si>
  <si>
    <t>(ｼｽﾃﾑ名:</t>
    <rPh sb="5" eb="6">
      <t>メイ</t>
    </rPh>
    <phoneticPr fontId="5"/>
  </si>
  <si>
    <t>定額又は1/2
以内</t>
    <rPh sb="0" eb="2">
      <t>テイガク</t>
    </rPh>
    <rPh sb="2" eb="3">
      <t>マタ</t>
    </rPh>
    <rPh sb="8" eb="10">
      <t>イナイ</t>
    </rPh>
    <phoneticPr fontId="5"/>
  </si>
  <si>
    <t>　計画変更の場合は、計画変更承認通知書の金額を入力してください。</t>
    <rPh sb="10" eb="12">
      <t>ケイカク</t>
    </rPh>
    <rPh sb="12" eb="14">
      <t>ヘンコウ</t>
    </rPh>
    <rPh sb="20" eb="22">
      <t>キンガク</t>
    </rPh>
    <rPh sb="23" eb="25">
      <t>ニュウリョク</t>
    </rPh>
    <phoneticPr fontId="5"/>
  </si>
  <si>
    <t>※補助金交付決定通知書（様式第２）の金額となります。設備費/諸経費の内訳については、事務局からの通知メールを参照、もしくは申請時の見積書より算出してください。</t>
    <rPh sb="1" eb="4">
      <t>ホジョキン</t>
    </rPh>
    <rPh sb="8" eb="11">
      <t>ツウチショ</t>
    </rPh>
    <rPh sb="12" eb="15">
      <t>ヨウシキダイ</t>
    </rPh>
    <rPh sb="18" eb="20">
      <t>キンガク</t>
    </rPh>
    <rPh sb="42" eb="45">
      <t>ジムキョク</t>
    </rPh>
    <rPh sb="54" eb="56">
      <t>サンショウ</t>
    </rPh>
    <rPh sb="61" eb="64">
      <t>シンセイジ</t>
    </rPh>
    <rPh sb="65" eb="68">
      <t>ミツモリショ</t>
    </rPh>
    <phoneticPr fontId="5"/>
  </si>
  <si>
    <t>１．交付決定時の金額を入力</t>
    <rPh sb="2" eb="6">
      <t>コウフケッテイ</t>
    </rPh>
    <rPh sb="6" eb="7">
      <t>ジ</t>
    </rPh>
    <rPh sb="8" eb="10">
      <t>キンガク</t>
    </rPh>
    <rPh sb="11" eb="13">
      <t>ニュウリョク</t>
    </rPh>
    <phoneticPr fontId="5"/>
  </si>
  <si>
    <t>３．決算額（支出）の補助対象経費（Ｉ列）に表示される額の1/2以内の金額を入力</t>
    <rPh sb="2" eb="4">
      <t>ケッサン</t>
    </rPh>
    <rPh sb="4" eb="5">
      <t>ガク</t>
    </rPh>
    <rPh sb="6" eb="8">
      <t>シシュツ</t>
    </rPh>
    <rPh sb="10" eb="12">
      <t>ホジョ</t>
    </rPh>
    <rPh sb="12" eb="14">
      <t>タイショウ</t>
    </rPh>
    <rPh sb="14" eb="16">
      <t>ケイヒ</t>
    </rPh>
    <rPh sb="18" eb="19">
      <t>レツ</t>
    </rPh>
    <rPh sb="21" eb="23">
      <t>ヒョウジ</t>
    </rPh>
    <rPh sb="26" eb="27">
      <t>ガク</t>
    </rPh>
    <rPh sb="31" eb="33">
      <t>イナイ</t>
    </rPh>
    <rPh sb="34" eb="36">
      <t>キンガク</t>
    </rPh>
    <rPh sb="37" eb="39">
      <t>ニュウリョク</t>
    </rPh>
    <phoneticPr fontId="5"/>
  </si>
  <si>
    <t>※車両1台あたりの上限額は12万円とする</t>
    <rPh sb="1" eb="3">
      <t>シャリョウ</t>
    </rPh>
    <rPh sb="4" eb="5">
      <t>ダイ</t>
    </rPh>
    <rPh sb="9" eb="11">
      <t>ジョウゲン</t>
    </rPh>
    <rPh sb="11" eb="12">
      <t>ガク</t>
    </rPh>
    <rPh sb="15" eb="16">
      <t>マン</t>
    </rPh>
    <rPh sb="16" eb="17">
      <t>エン</t>
    </rPh>
    <phoneticPr fontId="5"/>
  </si>
  <si>
    <t>②支払証憑類（振込手数料が先方負担（販売店負担）の場合は、その金額が確認できる資料）</t>
    <rPh sb="1" eb="3">
      <t>シハライ</t>
    </rPh>
    <rPh sb="3" eb="6">
      <t>ショウヒョウルイ</t>
    </rPh>
    <phoneticPr fontId="5"/>
  </si>
  <si>
    <t>①交付決定通知書（様式第２）：計画変更を行った場合は計画変更承認書など、補助対象経費の内訳が確認できる書類</t>
    <rPh sb="1" eb="5">
      <t>コウフケッテイ</t>
    </rPh>
    <rPh sb="5" eb="8">
      <t>ツウチショ</t>
    </rPh>
    <rPh sb="9" eb="11">
      <t>ヨウシキ</t>
    </rPh>
    <rPh sb="11" eb="12">
      <t>ダイ</t>
    </rPh>
    <rPh sb="15" eb="19">
      <t>ケイカクヘンコウ</t>
    </rPh>
    <rPh sb="20" eb="21">
      <t>オコナ</t>
    </rPh>
    <rPh sb="23" eb="25">
      <t>バアイ</t>
    </rPh>
    <rPh sb="26" eb="30">
      <t>ケイカクヘンコウ</t>
    </rPh>
    <rPh sb="30" eb="33">
      <t>ショウニンショ</t>
    </rPh>
    <phoneticPr fontId="5"/>
  </si>
  <si>
    <t>　例)●●市、●●郡▲▲町、●●区、等</t>
    <rPh sb="1" eb="2">
      <t>レイ</t>
    </rPh>
    <rPh sb="5" eb="6">
      <t>シ</t>
    </rPh>
    <rPh sb="9" eb="10">
      <t>グン</t>
    </rPh>
    <rPh sb="12" eb="13">
      <t>マチ</t>
    </rPh>
    <rPh sb="16" eb="17">
      <t>ク</t>
    </rPh>
    <rPh sb="18" eb="19">
      <t>ナド</t>
    </rPh>
    <phoneticPr fontId="5"/>
  </si>
  <si>
    <r>
      <t>　例)■■1-2-3　</t>
    </r>
    <r>
      <rPr>
        <u/>
        <sz val="11"/>
        <color rgb="FF0070C0"/>
        <rFont val="HG丸ｺﾞｼｯｸM-PRO"/>
        <family val="3"/>
        <charset val="128"/>
      </rPr>
      <t>地番は略式表記</t>
    </r>
    <rPh sb="1" eb="2">
      <t>レイ</t>
    </rPh>
    <phoneticPr fontId="5"/>
  </si>
  <si>
    <t>※電話番号はハイフンなし、スペースなし、半角数字で入力してください</t>
    <phoneticPr fontId="5"/>
  </si>
  <si>
    <t>　例）●●運輸株式会社　トラック輸送の省エネ化推進事業</t>
    <rPh sb="1" eb="2">
      <t>レイ</t>
    </rPh>
    <rPh sb="5" eb="7">
      <t>ウンユ</t>
    </rPh>
    <rPh sb="7" eb="11">
      <t>カブシキカイシャ</t>
    </rPh>
    <phoneticPr fontId="5"/>
  </si>
  <si>
    <t>４．補助事業の名称</t>
    <rPh sb="2" eb="4">
      <t>ホジョ</t>
    </rPh>
    <rPh sb="4" eb="6">
      <t>ジギョウ</t>
    </rPh>
    <rPh sb="7" eb="9">
      <t>メイショウ</t>
    </rPh>
    <phoneticPr fontId="5"/>
  </si>
  <si>
    <t>２．実際の支払金額（税抜）を入力</t>
    <phoneticPr fontId="5"/>
  </si>
  <si>
    <t>●文書作成日を入力してください</t>
    <rPh sb="1" eb="3">
      <t>ブンショ</t>
    </rPh>
    <phoneticPr fontId="5"/>
  </si>
  <si>
    <t>代表者名</t>
    <rPh sb="3" eb="4">
      <t>メイ</t>
    </rPh>
    <phoneticPr fontId="5"/>
  </si>
  <si>
    <t>※代表補助事業者の法人名と異なる場合のみ入力</t>
    <rPh sb="1" eb="3">
      <t>ダイヒョウ</t>
    </rPh>
    <phoneticPr fontId="5"/>
  </si>
  <si>
    <t>※計画変更によって補助事業者の変更等が発生した場合は変更後の名称を入力</t>
    <rPh sb="1" eb="3">
      <t>ケイカク</t>
    </rPh>
    <rPh sb="3" eb="5">
      <t>ヘンコウ</t>
    </rPh>
    <rPh sb="9" eb="11">
      <t>ホジョ</t>
    </rPh>
    <rPh sb="11" eb="13">
      <t>ジギョウ</t>
    </rPh>
    <rPh sb="13" eb="14">
      <t>シャ</t>
    </rPh>
    <rPh sb="15" eb="17">
      <t>ヘンコウ</t>
    </rPh>
    <rPh sb="17" eb="18">
      <t>ナド</t>
    </rPh>
    <rPh sb="19" eb="21">
      <t>ハッセイ</t>
    </rPh>
    <rPh sb="23" eb="25">
      <t>バアイ</t>
    </rPh>
    <rPh sb="26" eb="28">
      <t>ヘンコウ</t>
    </rPh>
    <rPh sb="28" eb="29">
      <t>ゴ</t>
    </rPh>
    <rPh sb="30" eb="32">
      <t>メイショウ</t>
    </rPh>
    <rPh sb="33" eb="35">
      <t>ニュウリョク</t>
    </rPh>
    <phoneticPr fontId="5"/>
  </si>
  <si>
    <t>●代表補助事業者の情報（様式第２に基く事業者情報）を入力してください</t>
    <rPh sb="1" eb="3">
      <t>ダイヒョウ</t>
    </rPh>
    <rPh sb="3" eb="5">
      <t>ホジョ</t>
    </rPh>
    <rPh sb="5" eb="7">
      <t>ジギョウ</t>
    </rPh>
    <rPh sb="7" eb="8">
      <t>シャ</t>
    </rPh>
    <rPh sb="9" eb="11">
      <t>ジョウホウ</t>
    </rPh>
    <rPh sb="17" eb="18">
      <t>モトヅ</t>
    </rPh>
    <rPh sb="19" eb="22">
      <t>ジギョウシャ</t>
    </rPh>
    <rPh sb="22" eb="24">
      <t>ジョウホウ</t>
    </rPh>
    <rPh sb="26" eb="28">
      <t>ニュウリョク</t>
    </rPh>
    <phoneticPr fontId="5"/>
  </si>
  <si>
    <t>※計画変更によって代表補助事業者の変更等が発生した場合は変更後の情報を入力</t>
    <rPh sb="1" eb="3">
      <t>ケイカク</t>
    </rPh>
    <rPh sb="3" eb="5">
      <t>ヘンコウ</t>
    </rPh>
    <rPh sb="9" eb="11">
      <t>ダイヒョウ</t>
    </rPh>
    <rPh sb="11" eb="13">
      <t>ホジョ</t>
    </rPh>
    <rPh sb="13" eb="15">
      <t>ジギョウ</t>
    </rPh>
    <rPh sb="15" eb="16">
      <t>シャ</t>
    </rPh>
    <rPh sb="17" eb="19">
      <t>ヘンコウ</t>
    </rPh>
    <rPh sb="19" eb="20">
      <t>ナド</t>
    </rPh>
    <rPh sb="21" eb="23">
      <t>ハッセイ</t>
    </rPh>
    <rPh sb="25" eb="27">
      <t>バアイ</t>
    </rPh>
    <rPh sb="28" eb="30">
      <t>ヘンコウ</t>
    </rPh>
    <rPh sb="30" eb="31">
      <t>ゴ</t>
    </rPh>
    <rPh sb="32" eb="34">
      <t>ジョウホウ</t>
    </rPh>
    <rPh sb="35" eb="37">
      <t>ニュウリョク</t>
    </rPh>
    <phoneticPr fontId="5"/>
  </si>
  <si>
    <t>※役職名は、申請者情報と同じ表記で入力してください</t>
    <phoneticPr fontId="5"/>
  </si>
  <si>
    <t>※お手元に以下の書類をご準備いただき、各項目に入力してください。</t>
    <rPh sb="2" eb="4">
      <t>テモト</t>
    </rPh>
    <rPh sb="5" eb="7">
      <t>イカ</t>
    </rPh>
    <rPh sb="8" eb="10">
      <t>ショルイ</t>
    </rPh>
    <rPh sb="12" eb="14">
      <t>ジュンビ</t>
    </rPh>
    <rPh sb="19" eb="20">
      <t>カク</t>
    </rPh>
    <rPh sb="20" eb="22">
      <t>コウモク</t>
    </rPh>
    <rPh sb="23" eb="25">
      <t>ニュウリョク</t>
    </rPh>
    <phoneticPr fontId="5"/>
  </si>
  <si>
    <t>※補助金の額は千円未満切り捨て</t>
    <rPh sb="1" eb="4">
      <t>ホジョキン</t>
    </rPh>
    <rPh sb="5" eb="6">
      <t>ガク</t>
    </rPh>
    <rPh sb="7" eb="11">
      <t>センエンミマン</t>
    </rPh>
    <rPh sb="11" eb="12">
      <t>キ</t>
    </rPh>
    <rPh sb="13" eb="14">
      <t>ス</t>
    </rPh>
    <phoneticPr fontId="5"/>
  </si>
  <si>
    <t>※事業完了年月日とは、自己診断データを基にした自己評価の報告が完了して</t>
    <phoneticPr fontId="5"/>
  </si>
  <si>
    <t>かつ補助事業に係る全ての支払いが完了した日となります。</t>
    <phoneticPr fontId="5"/>
  </si>
  <si>
    <t>　郵便番号は不要</t>
    <rPh sb="1" eb="5">
      <t>ユウビンバンゴウ</t>
    </rPh>
    <rPh sb="6" eb="8">
      <t>フヨウ</t>
    </rPh>
    <phoneticPr fontId="5"/>
  </si>
  <si>
    <t>1)車両動態管理システム事業費</t>
    <rPh sb="2" eb="6">
      <t>シャリョウドウタイ</t>
    </rPh>
    <rPh sb="6" eb="8">
      <t>カンリ</t>
    </rPh>
    <rPh sb="12" eb="15">
      <t>ジギョウヒ</t>
    </rPh>
    <phoneticPr fontId="5"/>
  </si>
  <si>
    <t>2)予約受付システム等事業費</t>
    <rPh sb="2" eb="4">
      <t>ヨヤク</t>
    </rPh>
    <rPh sb="4" eb="6">
      <t>ウケツケ</t>
    </rPh>
    <rPh sb="10" eb="11">
      <t>トウ</t>
    </rPh>
    <rPh sb="11" eb="14">
      <t>ジギョウヒ</t>
    </rPh>
    <phoneticPr fontId="5"/>
  </si>
  <si>
    <t>3)配車計画システム事業費</t>
    <rPh sb="2" eb="6">
      <t>ハイシャケイカク</t>
    </rPh>
    <rPh sb="10" eb="13">
      <t>ジギョウヒ</t>
    </rPh>
    <phoneticPr fontId="5"/>
  </si>
  <si>
    <t>4)AI･IoTによるシステム連系ツール事業費</t>
    <phoneticPr fontId="5"/>
  </si>
  <si>
    <t>※消費税および振込手数料を除いた金額です。</t>
    <phoneticPr fontId="5"/>
  </si>
  <si>
    <t>（販売店負担の振込手数料は設備費から除いてください。）</t>
    <phoneticPr fontId="5"/>
  </si>
  <si>
    <t>※補助率は補助対象経費の区分（申請システム）によって異なるため、計算後に要件を満たしているかを確認してください。</t>
    <rPh sb="1" eb="4">
      <t>ホジョリツ</t>
    </rPh>
    <rPh sb="5" eb="9">
      <t>ホジョタイショウ</t>
    </rPh>
    <rPh sb="9" eb="11">
      <t>ケイヒ</t>
    </rPh>
    <rPh sb="12" eb="14">
      <t>クブン</t>
    </rPh>
    <rPh sb="15" eb="17">
      <t>シンセイ</t>
    </rPh>
    <rPh sb="26" eb="27">
      <t>コト</t>
    </rPh>
    <rPh sb="32" eb="34">
      <t>ケイサン</t>
    </rPh>
    <rPh sb="34" eb="35">
      <t>ゴ</t>
    </rPh>
    <rPh sb="36" eb="38">
      <t>ヨウケン</t>
    </rPh>
    <rPh sb="39" eb="40">
      <t>ミ</t>
    </rPh>
    <rPh sb="47" eb="49">
      <t>カクニン</t>
    </rPh>
    <phoneticPr fontId="5"/>
  </si>
  <si>
    <t>※パレタイズシステムは5千万円、その他システムは4千万円を上限とする</t>
    <rPh sb="12" eb="14">
      <t>センマン</t>
    </rPh>
    <rPh sb="14" eb="15">
      <t>エン</t>
    </rPh>
    <rPh sb="18" eb="19">
      <t>タ</t>
    </rPh>
    <rPh sb="27" eb="28">
      <t>エン</t>
    </rPh>
    <rPh sb="29" eb="31">
      <t>ジョウゲン</t>
    </rPh>
    <phoneticPr fontId="5"/>
  </si>
  <si>
    <t>※上限額は4千万円とする</t>
    <rPh sb="1" eb="3">
      <t>ジョウゲン</t>
    </rPh>
    <rPh sb="3" eb="4">
      <t>ガク</t>
    </rPh>
    <rPh sb="6" eb="7">
      <t>セン</t>
    </rPh>
    <rPh sb="8" eb="9">
      <t>エン</t>
    </rPh>
    <phoneticPr fontId="5"/>
  </si>
  <si>
    <t>　例）令和5年9月30日の場合、【2023/9/30】と入力</t>
    <rPh sb="1" eb="2">
      <t>レイ</t>
    </rPh>
    <rPh sb="3" eb="5">
      <t>レイワ</t>
    </rPh>
    <rPh sb="6" eb="7">
      <t>ネン</t>
    </rPh>
    <rPh sb="8" eb="9">
      <t>ガツ</t>
    </rPh>
    <rPh sb="11" eb="12">
      <t>ニチ</t>
    </rPh>
    <rPh sb="13" eb="15">
      <t>バアイ</t>
    </rPh>
    <rPh sb="28" eb="30">
      <t>ニュウリョク</t>
    </rPh>
    <phoneticPr fontId="5"/>
  </si>
  <si>
    <t>※入力は任意。文書番号は補助事業者が必要に応じて使用してください。</t>
    <rPh sb="1" eb="3">
      <t>ニュウリョク</t>
    </rPh>
    <rPh sb="4" eb="6">
      <t>ニンイ</t>
    </rPh>
    <rPh sb="7" eb="9">
      <t>ブンショ</t>
    </rPh>
    <rPh sb="9" eb="11">
      <t>バンゴウ</t>
    </rPh>
    <rPh sb="12" eb="14">
      <t>ホジョ</t>
    </rPh>
    <rPh sb="14" eb="16">
      <t>ジギョウ</t>
    </rPh>
    <rPh sb="16" eb="17">
      <t>シャ</t>
    </rPh>
    <rPh sb="18" eb="20">
      <t>ヒツヨウ</t>
    </rPh>
    <rPh sb="21" eb="22">
      <t>オウ</t>
    </rPh>
    <rPh sb="24" eb="26">
      <t>シヨウ</t>
    </rPh>
    <phoneticPr fontId="5"/>
  </si>
  <si>
    <t>※５からはじまる5桁の番号</t>
    <rPh sb="9" eb="10">
      <t>ケタ</t>
    </rPh>
    <rPh sb="11" eb="13">
      <t>バンゴウ</t>
    </rPh>
    <phoneticPr fontId="5"/>
  </si>
  <si>
    <t>例）令和5年12月20日の場合、【2023/12/20】と入力</t>
    <rPh sb="0" eb="1">
      <t>レイ</t>
    </rPh>
    <rPh sb="2" eb="4">
      <t>レイワ</t>
    </rPh>
    <rPh sb="5" eb="6">
      <t>ネン</t>
    </rPh>
    <rPh sb="9" eb="10">
      <t>ガツ</t>
    </rPh>
    <rPh sb="12" eb="13">
      <t>ニチ</t>
    </rPh>
    <rPh sb="14" eb="16">
      <t>バアイニュウリョク</t>
    </rPh>
    <phoneticPr fontId="5"/>
  </si>
  <si>
    <t>　令和５年度AI・IoT等を活用した更なる輸送効率化推進事業費補助金(トラック輸送の省エネ化推進事業)　公募要領のp.50に、実績報告時の提出書類を記載しております。このファイルでは、実績報告に係る様式・提出書類のうち、以下を作成することができます。
　・補助事業実績報告書（様式第９）
　・収支明細表（様式第９別紙）</t>
    <rPh sb="63" eb="67">
      <t>ジッセキホウコク</t>
    </rPh>
    <phoneticPr fontId="5"/>
  </si>
  <si>
    <t>　例）令和５年１２月２０日の場合、【2023/12/20】と入力</t>
    <rPh sb="1" eb="2">
      <t>レイ</t>
    </rPh>
    <rPh sb="3" eb="5">
      <t>レイワ</t>
    </rPh>
    <rPh sb="6" eb="7">
      <t>ネン</t>
    </rPh>
    <rPh sb="9" eb="10">
      <t>ガツ</t>
    </rPh>
    <rPh sb="12" eb="13">
      <t>ニチ</t>
    </rPh>
    <rPh sb="14" eb="16">
      <t>バアイ</t>
    </rPh>
    <rPh sb="30" eb="32">
      <t>ニュウリョク</t>
    </rPh>
    <phoneticPr fontId="5"/>
  </si>
  <si>
    <t>令和５年度
AI・IoT等を活用した更なる輸送効率化推進事業費補助金
トラック輸送の省エネ化推進事業
補助事業実績報告書（様式第９）</t>
    <rPh sb="61" eb="63">
      <t>ヨウシキ</t>
    </rPh>
    <rPh sb="63" eb="64">
      <t>ダイ</t>
    </rPh>
    <phoneticPr fontId="5"/>
  </si>
  <si>
    <r>
      <rPr>
        <sz val="11"/>
        <color rgb="FFFF0000"/>
        <rFont val="HG丸ｺﾞｼｯｸM-PRO"/>
        <family val="3"/>
        <charset val="128"/>
      </rPr>
      <t>詳細は、</t>
    </r>
    <r>
      <rPr>
        <b/>
        <sz val="11"/>
        <color rgb="FFFF0000"/>
        <rFont val="HG丸ｺﾞｼｯｸM-PRO"/>
        <family val="3"/>
        <charset val="128"/>
      </rPr>
      <t>公募要領P.37　「4）補助事業の完了」</t>
    </r>
    <rPh sb="0" eb="2">
      <t>ショウサイ</t>
    </rPh>
    <phoneticPr fontId="5"/>
  </si>
  <si>
    <t xml:space="preserve">  （１）ＰＣＫＫがＨＰにて指示する書面等</t>
    <phoneticPr fontId="5"/>
  </si>
  <si>
    <t>R5</t>
    <phoneticPr fontId="30"/>
  </si>
  <si>
    <t>パシフィックコンサルタンツ株式会社
代表取締役社長　殿
パシフィックリプロサービス株式会社
代表取締役社長　殿</t>
    <rPh sb="41" eb="45">
      <t>カブシキガイシャ</t>
    </rPh>
    <rPh sb="46" eb="51">
      <t>ダイヒョウトリシマリヤク</t>
    </rPh>
    <rPh sb="51" eb="53">
      <t>シャチョウ</t>
    </rPh>
    <rPh sb="54" eb="55">
      <t>トノ</t>
    </rPh>
    <phoneticPr fontId="5"/>
  </si>
  <si>
    <t>※交付決定日後から実績報告期限（１～３次公募：令和５年１２月２０日　4次公募：令和６年１月17日）までの日付のみ有効とする</t>
    <rPh sb="1" eb="3">
      <t>コウフ</t>
    </rPh>
    <rPh sb="3" eb="5">
      <t>ケッテイ</t>
    </rPh>
    <rPh sb="5" eb="6">
      <t>ビ</t>
    </rPh>
    <rPh sb="6" eb="7">
      <t>ゴ</t>
    </rPh>
    <rPh sb="9" eb="11">
      <t>ジッセキ</t>
    </rPh>
    <rPh sb="11" eb="13">
      <t>ホウコク</t>
    </rPh>
    <rPh sb="13" eb="15">
      <t>キゲン</t>
    </rPh>
    <rPh sb="19" eb="20">
      <t>ジ</t>
    </rPh>
    <rPh sb="20" eb="22">
      <t>コウボ</t>
    </rPh>
    <rPh sb="35" eb="38">
      <t>ジコウボ</t>
    </rPh>
    <rPh sb="52" eb="54">
      <t>ヒヅケ</t>
    </rPh>
    <rPh sb="56" eb="58">
      <t>ユウコウ</t>
    </rPh>
    <phoneticPr fontId="5"/>
  </si>
  <si>
    <t>20231030</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</si>
</sst>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yyyy/m/d;@"/>
    <numFmt numFmtId="179" formatCode="&quot;¥&quot;#,##0_);[Red]\(&quot;¥&quot;#,##0\)"/>
  </numFmts>
  <fonts count="5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10.5"/>
      <color theme="1"/>
      <name val="ＭＳ 明朝"/>
      <family val="1"/>
      <charset val="128"/>
    </font>
    <font>
      <sz val="9"/>
      <color rgb="FF000000"/>
      <name val="ＭＳ 明朝"/>
      <family val="1"/>
      <charset val="128"/>
    </font>
    <font>
      <sz val="10.5"/>
      <color theme="1"/>
      <name val="Century"/>
      <family val="1"/>
    </font>
    <font>
      <sz val="9"/>
      <color theme="1"/>
      <name val="ＭＳ 明朝"/>
      <family val="1"/>
      <charset val="128"/>
    </font>
    <font>
      <sz val="11"/>
      <color theme="1"/>
      <name val="ＭＳ Ｐゴシック"/>
      <family val="3"/>
      <charset val="128"/>
      <scheme val="minor"/>
    </font>
    <font>
      <sz val="20"/>
      <color theme="0"/>
      <name val="ＭＳ Ｐゴシック"/>
      <family val="2"/>
      <scheme val="minor"/>
    </font>
    <font>
      <sz val="20"/>
      <color theme="0"/>
      <name val="ＭＳ Ｐゴシック"/>
      <family val="3"/>
      <charset val="128"/>
      <scheme val="minor"/>
    </font>
    <font>
      <u/>
      <sz val="11"/>
      <color rgb="FFFF0000"/>
      <name val="ＭＳ Ｐゴシック"/>
      <family val="2"/>
      <scheme val="minor"/>
    </font>
    <font>
      <sz val="9"/>
      <color theme="1"/>
      <name val="ＭＳ Ｐゴシック"/>
      <family val="2"/>
      <scheme val="minor"/>
    </font>
    <font>
      <sz val="11"/>
      <name val="ＭＳ Ｐゴシック"/>
      <family val="3"/>
      <charset val="128"/>
      <scheme val="minor"/>
    </font>
    <font>
      <sz val="11"/>
      <name val="ＭＳ Ｐゴシック"/>
      <family val="2"/>
      <scheme val="minor"/>
    </font>
    <font>
      <sz val="20"/>
      <color rgb="FFFF0000"/>
      <name val="ＭＳ Ｐゴシック"/>
      <family val="2"/>
      <scheme val="minor"/>
    </font>
    <font>
      <sz val="20"/>
      <color rgb="FFFF0000"/>
      <name val="ＭＳ Ｐゴシック"/>
      <family val="3"/>
      <charset val="128"/>
      <scheme val="minor"/>
    </font>
    <font>
      <sz val="11"/>
      <color rgb="FF0070C0"/>
      <name val="ＭＳ Ｐゴシック"/>
      <family val="2"/>
      <scheme val="minor"/>
    </font>
    <font>
      <b/>
      <sz val="11"/>
      <color theme="1"/>
      <name val="ＭＳ Ｐゴシック"/>
      <family val="3"/>
      <charset val="128"/>
      <scheme val="minor"/>
    </font>
    <font>
      <b/>
      <sz val="10.5"/>
      <name val="游ゴシック"/>
      <family val="3"/>
      <charset val="128"/>
    </font>
    <font>
      <b/>
      <sz val="10.5"/>
      <color theme="1"/>
      <name val="游ゴシック"/>
      <family val="3"/>
      <charset val="128"/>
    </font>
    <font>
      <b/>
      <sz val="10.5"/>
      <color rgb="FF000000"/>
      <name val="游ゴシック"/>
      <family val="3"/>
      <charset val="128"/>
    </font>
    <font>
      <sz val="10.5"/>
      <color theme="1"/>
      <name val="游ゴシック"/>
      <family val="3"/>
      <charset val="128"/>
    </font>
    <font>
      <sz val="11"/>
      <color theme="1"/>
      <name val="ＭＳ Ｐゴシック"/>
      <family val="2"/>
      <scheme val="minor"/>
    </font>
    <font>
      <b/>
      <sz val="20"/>
      <color rgb="FFFF0000"/>
      <name val="ＭＳ Ｐゴシック"/>
      <family val="3"/>
      <charset val="128"/>
      <scheme val="minor"/>
    </font>
    <font>
      <sz val="11"/>
      <color rgb="FFA0A0A0"/>
      <name val="ＭＳ Ｐゴシック"/>
      <family val="2"/>
      <scheme val="minor"/>
    </font>
    <font>
      <sz val="10.5"/>
      <color rgb="FFA0A0A0"/>
      <name val="ＭＳ 明朝"/>
      <family val="1"/>
      <charset val="128"/>
    </font>
    <font>
      <sz val="9"/>
      <color rgb="FFA0A0A0"/>
      <name val="ＭＳ 明朝"/>
      <family val="1"/>
      <charset val="128"/>
    </font>
    <font>
      <sz val="6"/>
      <name val="ＭＳ Ｐゴシック"/>
      <family val="2"/>
      <charset val="128"/>
      <scheme val="minor"/>
    </font>
    <font>
      <sz val="11"/>
      <color theme="4"/>
      <name val="ＭＳ Ｐゴシック"/>
      <family val="2"/>
      <scheme val="minor"/>
    </font>
    <font>
      <sz val="10.5"/>
      <color theme="1"/>
      <name val="HG丸ｺﾞｼｯｸM-PRO"/>
      <family val="3"/>
      <charset val="128"/>
    </font>
    <font>
      <sz val="10.5"/>
      <color rgb="FFA0A0A0"/>
      <name val="HG丸ｺﾞｼｯｸM-PRO"/>
      <family val="3"/>
      <charset val="128"/>
    </font>
    <font>
      <b/>
      <sz val="10.5"/>
      <color rgb="FFFF0000"/>
      <name val="HG丸ｺﾞｼｯｸM-PRO"/>
      <family val="3"/>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u/>
      <sz val="11"/>
      <color rgb="FFFF0000"/>
      <name val="HG丸ｺﾞｼｯｸM-PRO"/>
      <family val="3"/>
      <charset val="128"/>
    </font>
    <font>
      <sz val="11"/>
      <color rgb="FFA0A0A0"/>
      <name val="HG丸ｺﾞｼｯｸM-PRO"/>
      <family val="3"/>
      <charset val="128"/>
    </font>
    <font>
      <sz val="11"/>
      <color rgb="FF0070C0"/>
      <name val="HG丸ｺﾞｼｯｸM-PRO"/>
      <family val="3"/>
      <charset val="128"/>
    </font>
    <font>
      <u/>
      <sz val="11"/>
      <color rgb="FF0070C0"/>
      <name val="HG丸ｺﾞｼｯｸM-PRO"/>
      <family val="3"/>
      <charset val="128"/>
    </font>
    <font>
      <b/>
      <sz val="11"/>
      <color rgb="FFFF0000"/>
      <name val="HG丸ｺﾞｼｯｸM-PRO"/>
      <family val="3"/>
      <charset val="128"/>
    </font>
    <font>
      <sz val="11"/>
      <color rgb="FFFF0000"/>
      <name val="HG丸ｺﾞｼｯｸM-PRO"/>
      <family val="3"/>
      <charset val="128"/>
    </font>
    <font>
      <b/>
      <sz val="11"/>
      <name val="HG丸ｺﾞｼｯｸM-PRO"/>
      <family val="3"/>
      <charset val="128"/>
    </font>
    <font>
      <sz val="10.5"/>
      <color rgb="FFFF0000"/>
      <name val="HG丸ｺﾞｼｯｸM-PRO"/>
      <family val="3"/>
      <charset val="128"/>
    </font>
    <font>
      <b/>
      <sz val="16"/>
      <name val="HG丸ｺﾞｼｯｸM-PRO"/>
      <family val="3"/>
      <charset val="128"/>
    </font>
    <font>
      <sz val="12"/>
      <name val="HG丸ｺﾞｼｯｸM-PRO"/>
      <family val="3"/>
      <charset val="128"/>
    </font>
    <font>
      <sz val="12"/>
      <color theme="1"/>
      <name val="HG丸ｺﾞｼｯｸM-PRO"/>
      <family val="3"/>
      <charset val="128"/>
    </font>
    <font>
      <b/>
      <u/>
      <sz val="10.5"/>
      <name val="Meiryo UI"/>
      <family val="3"/>
      <charset val="128"/>
    </font>
    <font>
      <sz val="10.5"/>
      <color theme="1"/>
      <name val="Meiryo UI"/>
      <family val="3"/>
      <charset val="128"/>
    </font>
    <font>
      <sz val="11"/>
      <color rgb="FFFF0000"/>
      <name val="Meiryo UI"/>
      <family val="3"/>
      <charset val="128"/>
    </font>
    <font>
      <b/>
      <sz val="10.5"/>
      <color rgb="FFFF0000"/>
      <name val="Meiryo UI"/>
      <family val="3"/>
      <charset val="128"/>
    </font>
    <font>
      <sz val="10"/>
      <color rgb="FF0070C0"/>
      <name val="HG丸ｺﾞｼｯｸM-PRO"/>
      <family val="3"/>
      <charset val="128"/>
    </font>
    <font>
      <sz val="10.5"/>
      <color rgb="FFFF0000"/>
      <name val="Meiryo UI"/>
      <family val="3"/>
      <charset val="128"/>
    </font>
    <font>
      <sz val="11"/>
      <color theme="1"/>
      <name val="Meiryo UI"/>
      <family val="3"/>
      <charset val="128"/>
    </font>
    <font>
      <sz val="11"/>
      <color rgb="FFA0A0A0"/>
      <name val="Meiryo UI"/>
      <family val="3"/>
      <charset val="128"/>
    </font>
    <font>
      <b/>
      <sz val="11"/>
      <color rgb="FFFF0000"/>
      <name val="Meiryo UI"/>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A0A0A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hair">
        <color indexed="64"/>
      </top>
      <bottom style="thin">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style="thin">
        <color auto="1"/>
      </top>
      <bottom/>
      <diagonal style="thin">
        <color auto="1"/>
      </diagonal>
    </border>
    <border diagonalDown="1">
      <left/>
      <right/>
      <top/>
      <bottom/>
      <diagonal style="thin">
        <color auto="1"/>
      </diagonal>
    </border>
    <border diagonalDown="1">
      <left/>
      <right/>
      <top/>
      <bottom style="thin">
        <color auto="1"/>
      </bottom>
      <diagonal style="thin">
        <color auto="1"/>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38" fontId="25" fillId="0" borderId="0" applyFont="0" applyFill="0" applyBorder="0" applyAlignment="0" applyProtection="0">
      <alignment vertical="center"/>
    </xf>
    <xf numFmtId="0" fontId="3" fillId="0" borderId="0">
      <alignment vertical="center"/>
    </xf>
  </cellStyleXfs>
  <cellXfs count="379">
    <xf numFmtId="0" fontId="0" fillId="0" borderId="0" xfId="0"/>
    <xf numFmtId="0" fontId="0" fillId="0" borderId="0" xfId="0" applyAlignment="1">
      <alignment vertical="center"/>
    </xf>
    <xf numFmtId="0" fontId="0" fillId="2" borderId="0" xfId="0" applyFill="1" applyAlignment="1">
      <alignment vertical="center"/>
    </xf>
    <xf numFmtId="176" fontId="0" fillId="2" borderId="0" xfId="0" applyNumberFormat="1" applyFill="1" applyAlignment="1">
      <alignment horizontal="center" vertical="center"/>
    </xf>
    <xf numFmtId="176" fontId="0" fillId="2" borderId="0" xfId="0" applyNumberFormat="1" applyFill="1" applyAlignment="1">
      <alignment horizontal="left" vertical="center"/>
    </xf>
    <xf numFmtId="0" fontId="0" fillId="4" borderId="0" xfId="0" applyFill="1" applyAlignment="1">
      <alignment vertical="center"/>
    </xf>
    <xf numFmtId="176" fontId="0" fillId="4" borderId="0" xfId="0" applyNumberFormat="1" applyFill="1" applyAlignment="1">
      <alignment horizontal="center" vertical="center"/>
    </xf>
    <xf numFmtId="0" fontId="13"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horizontal="right" vertical="center"/>
    </xf>
    <xf numFmtId="49" fontId="0" fillId="2" borderId="0" xfId="0" applyNumberFormat="1" applyFill="1" applyAlignment="1">
      <alignment horizontal="left" vertical="center" shrinkToFit="1"/>
    </xf>
    <xf numFmtId="0" fontId="0" fillId="3" borderId="22" xfId="0" applyFill="1" applyBorder="1" applyAlignment="1" applyProtection="1">
      <alignment vertical="center"/>
      <protection locked="0"/>
    </xf>
    <xf numFmtId="0" fontId="0" fillId="4" borderId="0" xfId="0" applyFill="1" applyAlignment="1">
      <alignment horizontal="right" vertical="center"/>
    </xf>
    <xf numFmtId="0" fontId="10" fillId="4" borderId="0" xfId="0" applyFont="1" applyFill="1" applyAlignment="1">
      <alignment vertical="center"/>
    </xf>
    <xf numFmtId="0" fontId="14" fillId="2" borderId="0" xfId="0" applyFont="1" applyFill="1" applyAlignment="1">
      <alignment horizontal="right" vertical="center"/>
    </xf>
    <xf numFmtId="0" fontId="0" fillId="2" borderId="0" xfId="0" applyFill="1" applyAlignment="1">
      <alignment horizontal="center" vertical="center"/>
    </xf>
    <xf numFmtId="0" fontId="15" fillId="4" borderId="0" xfId="0" applyFont="1" applyFill="1" applyAlignment="1">
      <alignment vertical="center"/>
    </xf>
    <xf numFmtId="0" fontId="0" fillId="6" borderId="0" xfId="0" applyFill="1" applyAlignment="1">
      <alignment vertical="center"/>
    </xf>
    <xf numFmtId="0" fontId="0" fillId="8" borderId="0" xfId="0" applyFill="1" applyAlignment="1">
      <alignment vertical="center"/>
    </xf>
    <xf numFmtId="176" fontId="0" fillId="8" borderId="0" xfId="0" applyNumberFormat="1" applyFill="1" applyAlignment="1">
      <alignment horizontal="center" vertical="center"/>
    </xf>
    <xf numFmtId="49" fontId="0" fillId="8" borderId="0" xfId="0" applyNumberFormat="1" applyFill="1" applyAlignment="1">
      <alignment vertical="center"/>
    </xf>
    <xf numFmtId="0" fontId="16" fillId="4" borderId="0" xfId="0" applyFont="1" applyFill="1" applyAlignment="1">
      <alignment vertical="center"/>
    </xf>
    <xf numFmtId="0" fontId="16" fillId="2" borderId="0" xfId="0" applyFont="1" applyFill="1" applyAlignment="1">
      <alignment vertical="center"/>
    </xf>
    <xf numFmtId="176" fontId="19" fillId="3" borderId="22" xfId="0" applyNumberFormat="1" applyFont="1" applyFill="1" applyBorder="1" applyAlignment="1" applyProtection="1">
      <alignment horizontal="center" vertical="center"/>
      <protection locked="0"/>
    </xf>
    <xf numFmtId="0" fontId="0" fillId="11" borderId="0" xfId="0" applyFill="1" applyAlignment="1">
      <alignment vertical="center"/>
    </xf>
    <xf numFmtId="0" fontId="16" fillId="3" borderId="22" xfId="0" applyFont="1" applyFill="1" applyBorder="1" applyAlignment="1" applyProtection="1">
      <alignment vertical="center"/>
      <protection locked="0"/>
    </xf>
    <xf numFmtId="0" fontId="15" fillId="3" borderId="22" xfId="0" applyFont="1" applyFill="1" applyBorder="1" applyAlignment="1" applyProtection="1">
      <alignment vertical="center"/>
      <protection locked="0"/>
    </xf>
    <xf numFmtId="0" fontId="10" fillId="2" borderId="0" xfId="0" applyFont="1" applyFill="1" applyAlignment="1">
      <alignment vertical="center"/>
    </xf>
    <xf numFmtId="176" fontId="19" fillId="2" borderId="22" xfId="0" applyNumberFormat="1" applyFont="1" applyFill="1" applyBorder="1" applyAlignment="1" applyProtection="1">
      <alignment horizontal="center" vertical="center"/>
      <protection locked="0"/>
    </xf>
    <xf numFmtId="0" fontId="15" fillId="2" borderId="0" xfId="0" applyFont="1" applyFill="1" applyAlignment="1">
      <alignment vertical="center"/>
    </xf>
    <xf numFmtId="0" fontId="16" fillId="5" borderId="22" xfId="0" applyFont="1" applyFill="1" applyBorder="1" applyAlignment="1" applyProtection="1">
      <alignment vertical="center"/>
      <protection locked="0"/>
    </xf>
    <xf numFmtId="0" fontId="15" fillId="5" borderId="22" xfId="0" applyFont="1" applyFill="1" applyBorder="1" applyAlignment="1" applyProtection="1">
      <alignment vertical="center"/>
      <protection locked="0"/>
    </xf>
    <xf numFmtId="49" fontId="0" fillId="6" borderId="0" xfId="0" applyNumberFormat="1" applyFill="1" applyAlignment="1">
      <alignment vertical="center"/>
    </xf>
    <xf numFmtId="0" fontId="0" fillId="9" borderId="0" xfId="0" applyFill="1" applyAlignment="1">
      <alignment vertical="center"/>
    </xf>
    <xf numFmtId="176" fontId="0" fillId="6" borderId="0" xfId="0" applyNumberFormat="1" applyFill="1" applyAlignment="1">
      <alignment vertical="center"/>
    </xf>
    <xf numFmtId="0" fontId="26" fillId="9" borderId="0" xfId="0" applyFont="1" applyFill="1" applyAlignment="1">
      <alignment vertical="center"/>
    </xf>
    <xf numFmtId="0" fontId="4" fillId="3" borderId="0" xfId="0" applyFont="1" applyFill="1" applyAlignment="1">
      <alignment horizontal="left" vertical="center"/>
    </xf>
    <xf numFmtId="0" fontId="6" fillId="3" borderId="0" xfId="0" applyFont="1" applyFill="1" applyAlignment="1">
      <alignment vertical="center"/>
    </xf>
    <xf numFmtId="0" fontId="6" fillId="3" borderId="0" xfId="0" applyFont="1" applyFill="1" applyAlignment="1">
      <alignment horizontal="center" vertical="center"/>
    </xf>
    <xf numFmtId="0" fontId="4" fillId="3" borderId="0" xfId="0" applyFont="1" applyFill="1" applyAlignment="1">
      <alignment vertical="center"/>
    </xf>
    <xf numFmtId="0" fontId="6" fillId="3" borderId="0" xfId="0" applyFont="1" applyFill="1" applyAlignment="1">
      <alignment vertical="center" wrapText="1"/>
    </xf>
    <xf numFmtId="0" fontId="6" fillId="3" borderId="0" xfId="0" applyFont="1" applyFill="1" applyAlignment="1">
      <alignment horizontal="right" vertical="center"/>
    </xf>
    <xf numFmtId="0" fontId="28" fillId="12" borderId="0" xfId="0" applyFont="1" applyFill="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horizontal="right" vertical="center"/>
    </xf>
    <xf numFmtId="0" fontId="4" fillId="3" borderId="8"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6" xfId="0" applyFont="1" applyFill="1" applyBorder="1" applyAlignment="1">
      <alignment horizontal="center" vertical="center"/>
    </xf>
    <xf numFmtId="0" fontId="6" fillId="3" borderId="8" xfId="0" applyFont="1" applyFill="1" applyBorder="1" applyAlignment="1">
      <alignment vertical="center" wrapText="1"/>
    </xf>
    <xf numFmtId="0" fontId="6" fillId="3" borderId="5" xfId="0" applyFont="1" applyFill="1" applyBorder="1" applyAlignment="1">
      <alignment vertical="center" wrapText="1"/>
    </xf>
    <xf numFmtId="0" fontId="6" fillId="3" borderId="2" xfId="0" applyFont="1" applyFill="1" applyBorder="1" applyAlignment="1">
      <alignment horizontal="right" wrapText="1"/>
    </xf>
    <xf numFmtId="0" fontId="6" fillId="3" borderId="8" xfId="0" applyFont="1" applyFill="1" applyBorder="1" applyAlignment="1">
      <alignment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6" fillId="3" borderId="8" xfId="0" applyFont="1" applyFill="1" applyBorder="1" applyAlignment="1">
      <alignment horizontal="right" wrapText="1"/>
    </xf>
    <xf numFmtId="0" fontId="6" fillId="3" borderId="0" xfId="0" applyFont="1" applyFill="1"/>
    <xf numFmtId="0" fontId="6" fillId="3" borderId="6" xfId="0" applyFont="1" applyFill="1" applyBorder="1" applyAlignment="1">
      <alignment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right"/>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4" fillId="3" borderId="2" xfId="0" applyFont="1" applyFill="1" applyBorder="1" applyAlignment="1">
      <alignment horizontal="right" vertical="center" wrapText="1"/>
    </xf>
    <xf numFmtId="0" fontId="4" fillId="3" borderId="8" xfId="0" applyFont="1" applyFill="1" applyBorder="1" applyAlignment="1">
      <alignment vertical="center" wrapText="1"/>
    </xf>
    <xf numFmtId="38" fontId="22" fillId="3" borderId="1" xfId="1" applyFont="1" applyFill="1" applyBorder="1" applyAlignment="1">
      <alignment horizontal="right" vertical="center" shrinkToFit="1"/>
    </xf>
    <xf numFmtId="0" fontId="6" fillId="3" borderId="9" xfId="0" applyFont="1" applyFill="1" applyBorder="1" applyAlignment="1">
      <alignment horizontal="right" vertical="center" wrapText="1"/>
    </xf>
    <xf numFmtId="0" fontId="6" fillId="3" borderId="27" xfId="0" applyFont="1" applyFill="1" applyBorder="1" applyAlignment="1">
      <alignment vertical="center"/>
    </xf>
    <xf numFmtId="0" fontId="4" fillId="3" borderId="27" xfId="0" applyFont="1" applyFill="1" applyBorder="1" applyAlignment="1">
      <alignment horizontal="center" vertical="center"/>
    </xf>
    <xf numFmtId="0" fontId="6" fillId="3" borderId="10" xfId="0" applyFont="1" applyFill="1" applyBorder="1" applyAlignment="1">
      <alignment vertical="center" shrinkToFit="1"/>
    </xf>
    <xf numFmtId="0" fontId="4" fillId="3" borderId="27" xfId="0" applyFont="1" applyFill="1" applyBorder="1" applyAlignment="1">
      <alignment vertical="center" shrinkToFit="1"/>
    </xf>
    <xf numFmtId="0" fontId="9" fillId="3" borderId="10" xfId="0" applyFont="1" applyFill="1" applyBorder="1" applyAlignment="1">
      <alignment vertical="center"/>
    </xf>
    <xf numFmtId="0" fontId="6" fillId="3" borderId="9" xfId="0" applyFont="1" applyFill="1" applyBorder="1" applyAlignment="1">
      <alignment horizontal="right" vertical="center"/>
    </xf>
    <xf numFmtId="0" fontId="6" fillId="3" borderId="10" xfId="0" applyFont="1" applyFill="1" applyBorder="1" applyAlignment="1">
      <alignment vertical="center"/>
    </xf>
    <xf numFmtId="38" fontId="6" fillId="3" borderId="1" xfId="1" applyFont="1" applyFill="1" applyBorder="1" applyAlignment="1">
      <alignment vertical="center"/>
    </xf>
    <xf numFmtId="0" fontId="6" fillId="3" borderId="1" xfId="0" applyFont="1" applyFill="1" applyBorder="1" applyAlignment="1">
      <alignment vertical="center"/>
    </xf>
    <xf numFmtId="0" fontId="28" fillId="12" borderId="0" xfId="0" applyFont="1" applyFill="1" applyAlignment="1">
      <alignment horizontal="center" vertical="center"/>
    </xf>
    <xf numFmtId="0" fontId="29" fillId="12" borderId="0" xfId="0" applyFont="1" applyFill="1" applyAlignment="1">
      <alignment vertical="center"/>
    </xf>
    <xf numFmtId="0" fontId="19" fillId="3" borderId="22" xfId="0" applyFont="1" applyFill="1" applyBorder="1" applyAlignment="1" applyProtection="1">
      <alignment horizontal="center" vertical="center"/>
      <protection locked="0"/>
    </xf>
    <xf numFmtId="0" fontId="3" fillId="0" borderId="1" xfId="2" applyBorder="1">
      <alignment vertical="center"/>
    </xf>
    <xf numFmtId="0" fontId="3" fillId="0" borderId="0" xfId="2">
      <alignment vertical="center"/>
    </xf>
    <xf numFmtId="0" fontId="20" fillId="8" borderId="0" xfId="0" applyFont="1" applyFill="1" applyAlignment="1">
      <alignment vertical="center"/>
    </xf>
    <xf numFmtId="38" fontId="22" fillId="3" borderId="11" xfId="1" applyFont="1" applyFill="1" applyBorder="1" applyAlignment="1">
      <alignment horizontal="right" vertical="center" shrinkToFit="1"/>
    </xf>
    <xf numFmtId="38" fontId="22" fillId="3" borderId="43" xfId="1" applyFont="1" applyFill="1" applyBorder="1" applyAlignment="1">
      <alignment horizontal="right" vertical="center" shrinkToFit="1"/>
    </xf>
    <xf numFmtId="0" fontId="31" fillId="3" borderId="22" xfId="0" applyFont="1" applyFill="1" applyBorder="1" applyAlignment="1">
      <alignment horizontal="center" vertical="center"/>
    </xf>
    <xf numFmtId="0" fontId="33" fillId="12" borderId="0" xfId="0" applyFont="1" applyFill="1" applyAlignment="1">
      <alignment vertical="center"/>
    </xf>
    <xf numFmtId="0" fontId="28" fillId="3" borderId="0" xfId="0" applyFont="1" applyFill="1" applyAlignment="1">
      <alignment vertical="center"/>
    </xf>
    <xf numFmtId="0" fontId="43" fillId="3" borderId="0" xfId="0" applyFont="1" applyFill="1" applyAlignment="1">
      <alignment vertical="center"/>
    </xf>
    <xf numFmtId="0" fontId="9" fillId="0" borderId="8" xfId="0" applyFont="1" applyBorder="1" applyAlignment="1">
      <alignment vertical="center" shrinkToFit="1"/>
    </xf>
    <xf numFmtId="0" fontId="4" fillId="3" borderId="0" xfId="0" applyFont="1" applyFill="1" applyAlignment="1">
      <alignment horizontal="right" vertical="center"/>
    </xf>
    <xf numFmtId="0" fontId="6" fillId="3" borderId="0" xfId="0" applyFont="1" applyFill="1" applyAlignment="1">
      <alignment horizontal="center" vertical="center" wrapText="1"/>
    </xf>
    <xf numFmtId="0" fontId="6" fillId="3" borderId="0" xfId="0" applyFont="1" applyFill="1" applyAlignment="1">
      <alignment vertical="top"/>
    </xf>
    <xf numFmtId="0" fontId="32" fillId="3" borderId="0" xfId="0" applyFont="1" applyFill="1" applyAlignment="1">
      <alignment vertical="center"/>
    </xf>
    <xf numFmtId="0" fontId="32" fillId="3" borderId="0" xfId="0" applyFont="1" applyFill="1" applyAlignment="1">
      <alignment horizontal="center" vertical="center"/>
    </xf>
    <xf numFmtId="0" fontId="34" fillId="3" borderId="0" xfId="0" applyFont="1" applyFill="1" applyAlignment="1">
      <alignment vertical="center"/>
    </xf>
    <xf numFmtId="0" fontId="32" fillId="3" borderId="0" xfId="0" applyFont="1" applyFill="1" applyAlignment="1">
      <alignment horizontal="left" vertical="center"/>
    </xf>
    <xf numFmtId="0" fontId="34" fillId="3" borderId="0" xfId="0" applyFont="1" applyFill="1" applyAlignment="1">
      <alignment horizontal="left" vertical="center"/>
    </xf>
    <xf numFmtId="0" fontId="32" fillId="3" borderId="0" xfId="0" applyFont="1" applyFill="1" applyAlignment="1">
      <alignment horizontal="centerContinuous" vertical="center"/>
    </xf>
    <xf numFmtId="0" fontId="32" fillId="0" borderId="0" xfId="0" applyFont="1" applyAlignment="1">
      <alignment horizontal="centerContinuous" vertical="center"/>
    </xf>
    <xf numFmtId="0" fontId="32" fillId="0" borderId="0" xfId="0" applyFont="1" applyAlignment="1">
      <alignment vertical="center"/>
    </xf>
    <xf numFmtId="0" fontId="32" fillId="3" borderId="53" xfId="0" applyFont="1" applyFill="1" applyBorder="1" applyAlignment="1">
      <alignment vertical="center"/>
    </xf>
    <xf numFmtId="0" fontId="32" fillId="3" borderId="54" xfId="0" applyFont="1" applyFill="1" applyBorder="1" applyAlignment="1">
      <alignment vertical="center"/>
    </xf>
    <xf numFmtId="0" fontId="32" fillId="3" borderId="56" xfId="0" applyFont="1" applyFill="1" applyBorder="1" applyAlignment="1">
      <alignment horizontal="center" vertical="center"/>
    </xf>
    <xf numFmtId="0" fontId="34" fillId="3" borderId="56" xfId="0" applyFont="1" applyFill="1" applyBorder="1" applyAlignment="1">
      <alignment horizontal="left" vertical="center"/>
    </xf>
    <xf numFmtId="0" fontId="32" fillId="3" borderId="55" xfId="0" applyFont="1" applyFill="1" applyBorder="1" applyAlignment="1">
      <alignment vertical="center"/>
    </xf>
    <xf numFmtId="0" fontId="32" fillId="3" borderId="56" xfId="0" applyFont="1" applyFill="1" applyBorder="1" applyAlignment="1">
      <alignment vertical="center"/>
    </xf>
    <xf numFmtId="0" fontId="32" fillId="3" borderId="57" xfId="0" applyFont="1" applyFill="1" applyBorder="1" applyAlignment="1">
      <alignment vertical="center"/>
    </xf>
    <xf numFmtId="0" fontId="32" fillId="3" borderId="58" xfId="0" applyFont="1" applyFill="1" applyBorder="1" applyAlignment="1">
      <alignment vertical="center"/>
    </xf>
    <xf numFmtId="0" fontId="32" fillId="3" borderId="59" xfId="0" applyFont="1" applyFill="1" applyBorder="1" applyAlignment="1">
      <alignment vertical="center"/>
    </xf>
    <xf numFmtId="0" fontId="28" fillId="3" borderId="54" xfId="0" applyFont="1" applyFill="1" applyBorder="1" applyAlignment="1">
      <alignment vertical="center"/>
    </xf>
    <xf numFmtId="0" fontId="28" fillId="3" borderId="56" xfId="0" applyFont="1" applyFill="1" applyBorder="1" applyAlignment="1">
      <alignment vertical="center"/>
    </xf>
    <xf numFmtId="0" fontId="28" fillId="3" borderId="59" xfId="0" applyFont="1" applyFill="1" applyBorder="1" applyAlignment="1">
      <alignment vertical="center"/>
    </xf>
    <xf numFmtId="38" fontId="22" fillId="3" borderId="39" xfId="1" applyFont="1" applyFill="1" applyBorder="1" applyAlignment="1">
      <alignment horizontal="right" vertical="center" shrinkToFit="1"/>
    </xf>
    <xf numFmtId="0" fontId="36" fillId="3" borderId="0" xfId="0" applyFont="1" applyFill="1"/>
    <xf numFmtId="0" fontId="48" fillId="3" borderId="0" xfId="0" applyFont="1" applyFill="1"/>
    <xf numFmtId="0" fontId="27" fillId="3" borderId="0" xfId="0" applyFont="1" applyFill="1" applyAlignment="1">
      <alignment vertical="center"/>
    </xf>
    <xf numFmtId="0" fontId="27" fillId="12" borderId="0" xfId="0" applyFont="1" applyFill="1" applyAlignment="1">
      <alignment vertical="center"/>
    </xf>
    <xf numFmtId="0" fontId="36" fillId="3" borderId="8" xfId="0" applyFont="1" applyFill="1" applyBorder="1" applyAlignment="1">
      <alignment vertical="center"/>
    </xf>
    <xf numFmtId="0" fontId="36" fillId="3" borderId="0" xfId="0" applyFont="1" applyFill="1" applyAlignment="1">
      <alignment vertical="center"/>
    </xf>
    <xf numFmtId="0" fontId="36" fillId="3" borderId="12" xfId="0" applyFont="1" applyFill="1" applyBorder="1" applyAlignment="1">
      <alignment vertical="center"/>
    </xf>
    <xf numFmtId="0" fontId="22" fillId="3" borderId="0" xfId="0" applyFont="1" applyFill="1" applyAlignment="1">
      <alignment vertical="center" shrinkToFit="1"/>
    </xf>
    <xf numFmtId="0" fontId="35" fillId="3" borderId="8" xfId="0" applyFont="1" applyFill="1" applyBorder="1" applyAlignment="1">
      <alignment vertical="center"/>
    </xf>
    <xf numFmtId="0" fontId="22" fillId="3" borderId="0" xfId="0" applyFont="1" applyFill="1" applyAlignment="1">
      <alignment horizontal="center" vertical="center" shrinkToFit="1"/>
    </xf>
    <xf numFmtId="0" fontId="22" fillId="3" borderId="0" xfId="0" applyFont="1" applyFill="1" applyAlignment="1">
      <alignment horizontal="right" vertical="center" shrinkToFit="1"/>
    </xf>
    <xf numFmtId="0" fontId="40" fillId="3" borderId="0" xfId="0" applyFont="1" applyFill="1" applyAlignment="1">
      <alignment vertical="center"/>
    </xf>
    <xf numFmtId="49" fontId="27" fillId="12" borderId="0" xfId="0" applyNumberFormat="1" applyFont="1" applyFill="1" applyAlignment="1">
      <alignment vertical="center"/>
    </xf>
    <xf numFmtId="0" fontId="37" fillId="3" borderId="8" xfId="0" applyFont="1" applyFill="1" applyBorder="1" applyAlignment="1">
      <alignment vertical="center"/>
    </xf>
    <xf numFmtId="0" fontId="4" fillId="3" borderId="0" xfId="0" applyFont="1" applyFill="1" applyAlignment="1">
      <alignment vertical="top" wrapText="1"/>
    </xf>
    <xf numFmtId="0" fontId="4" fillId="3" borderId="0" xfId="0" applyFont="1" applyFill="1" applyAlignment="1">
      <alignment vertical="center" wrapText="1"/>
    </xf>
    <xf numFmtId="0" fontId="36" fillId="3" borderId="0" xfId="0" applyFont="1" applyFill="1" applyAlignment="1">
      <alignment horizontal="left" vertical="center"/>
    </xf>
    <xf numFmtId="0" fontId="4" fillId="3" borderId="0" xfId="0" applyFont="1" applyFill="1" applyAlignment="1">
      <alignment horizontal="right" vertical="top" wrapText="1"/>
    </xf>
    <xf numFmtId="0" fontId="35" fillId="3" borderId="8" xfId="0" applyFont="1" applyFill="1" applyBorder="1" applyAlignment="1">
      <alignment horizontal="left" vertical="center"/>
    </xf>
    <xf numFmtId="0" fontId="36" fillId="3" borderId="0" xfId="0" applyFont="1" applyFill="1" applyAlignment="1">
      <alignment horizontal="right" vertical="center"/>
    </xf>
    <xf numFmtId="0" fontId="36" fillId="3" borderId="0" xfId="0" applyFont="1" applyFill="1" applyAlignment="1">
      <alignment horizontal="center" vertical="center"/>
    </xf>
    <xf numFmtId="0" fontId="4" fillId="3" borderId="0" xfId="0" applyFont="1" applyFill="1" applyAlignment="1">
      <alignment horizontal="center" vertical="top" wrapText="1"/>
    </xf>
    <xf numFmtId="0" fontId="4" fillId="3" borderId="0" xfId="0" applyFont="1" applyFill="1" applyAlignment="1">
      <alignment horizontal="right" vertical="top"/>
    </xf>
    <xf numFmtId="0" fontId="40" fillId="3" borderId="0" xfId="0" applyFont="1" applyFill="1" applyAlignment="1">
      <alignment horizontal="left" vertical="center"/>
    </xf>
    <xf numFmtId="0" fontId="38" fillId="3" borderId="0" xfId="0" applyFont="1" applyFill="1" applyAlignment="1">
      <alignment vertical="center"/>
    </xf>
    <xf numFmtId="0" fontId="23" fillId="3" borderId="0" xfId="0" applyFont="1" applyFill="1" applyAlignment="1">
      <alignment horizontal="left" vertical="center" shrinkToFit="1"/>
    </xf>
    <xf numFmtId="0" fontId="22" fillId="3" borderId="0" xfId="0" applyFont="1" applyFill="1" applyAlignment="1">
      <alignment horizontal="left" vertical="center" shrinkToFit="1"/>
    </xf>
    <xf numFmtId="0" fontId="36" fillId="3" borderId="26" xfId="0" applyFont="1" applyFill="1" applyBorder="1" applyAlignment="1">
      <alignment vertical="center"/>
    </xf>
    <xf numFmtId="0" fontId="39" fillId="3" borderId="0" xfId="0" applyFont="1" applyFill="1" applyAlignment="1">
      <alignment vertical="center"/>
    </xf>
    <xf numFmtId="0" fontId="39" fillId="3" borderId="12" xfId="0" applyFont="1" applyFill="1" applyBorder="1" applyAlignment="1">
      <alignment vertical="center"/>
    </xf>
    <xf numFmtId="0" fontId="39" fillId="3" borderId="8" xfId="0" applyFont="1" applyFill="1" applyBorder="1" applyAlignment="1">
      <alignment vertical="center"/>
    </xf>
    <xf numFmtId="0" fontId="22" fillId="3" borderId="0" xfId="0" applyFont="1" applyFill="1" applyAlignment="1">
      <alignment shrinkToFit="1"/>
    </xf>
    <xf numFmtId="0" fontId="24" fillId="3" borderId="0" xfId="0" applyFont="1" applyFill="1" applyAlignment="1">
      <alignment vertical="center" shrinkToFit="1"/>
    </xf>
    <xf numFmtId="0" fontId="22" fillId="3" borderId="0" xfId="0" applyFont="1" applyFill="1" applyAlignment="1">
      <alignment wrapText="1" shrinkToFit="1"/>
    </xf>
    <xf numFmtId="0" fontId="9" fillId="3" borderId="0" xfId="0" applyFont="1" applyFill="1" applyAlignment="1">
      <alignment vertical="center"/>
    </xf>
    <xf numFmtId="176" fontId="36" fillId="3" borderId="0" xfId="0" applyNumberFormat="1" applyFont="1" applyFill="1" applyAlignment="1">
      <alignment horizontal="center" vertical="center"/>
    </xf>
    <xf numFmtId="0" fontId="35" fillId="3" borderId="8" xfId="0" applyFont="1" applyFill="1" applyBorder="1" applyAlignment="1">
      <alignment vertical="top"/>
    </xf>
    <xf numFmtId="49" fontId="4" fillId="3" borderId="0" xfId="0" applyNumberFormat="1" applyFont="1" applyFill="1" applyAlignment="1">
      <alignment vertical="center"/>
    </xf>
    <xf numFmtId="0" fontId="6" fillId="3" borderId="0" xfId="0" applyFont="1" applyFill="1" applyAlignment="1">
      <alignment horizontal="distributed" vertical="center"/>
    </xf>
    <xf numFmtId="0" fontId="6" fillId="3" borderId="0" xfId="0" applyFont="1" applyFill="1" applyAlignment="1">
      <alignment horizontal="left" vertical="center"/>
    </xf>
    <xf numFmtId="0" fontId="36" fillId="3" borderId="0" xfId="0" applyFont="1" applyFill="1" applyAlignment="1">
      <alignment vertical="center" shrinkToFit="1"/>
    </xf>
    <xf numFmtId="0" fontId="44" fillId="3" borderId="8" xfId="0" applyFont="1" applyFill="1" applyBorder="1" applyAlignment="1">
      <alignment vertical="center"/>
    </xf>
    <xf numFmtId="177" fontId="6" fillId="3" borderId="0" xfId="0" applyNumberFormat="1" applyFont="1" applyFill="1" applyAlignment="1">
      <alignment vertical="center"/>
    </xf>
    <xf numFmtId="0" fontId="43" fillId="3" borderId="0" xfId="0" applyFont="1" applyFill="1" applyAlignment="1">
      <alignment horizontal="left" vertical="center" indent="1"/>
    </xf>
    <xf numFmtId="0" fontId="9" fillId="3" borderId="0" xfId="0" applyFont="1" applyFill="1" applyAlignment="1">
      <alignment horizontal="left" vertical="center"/>
    </xf>
    <xf numFmtId="0" fontId="42" fillId="3" borderId="0" xfId="0" applyFont="1" applyFill="1" applyAlignment="1">
      <alignment horizontal="left" vertical="center" indent="1"/>
    </xf>
    <xf numFmtId="0" fontId="36" fillId="3" borderId="0" xfId="0" applyFont="1" applyFill="1" applyAlignment="1">
      <alignment vertical="center" wrapText="1"/>
    </xf>
    <xf numFmtId="0" fontId="36" fillId="3" borderId="12" xfId="0" applyFont="1" applyFill="1" applyBorder="1" applyAlignment="1">
      <alignment vertical="center" wrapText="1"/>
    </xf>
    <xf numFmtId="0" fontId="6" fillId="3" borderId="6" xfId="0" applyFont="1" applyFill="1" applyBorder="1" applyAlignment="1">
      <alignment vertical="center"/>
    </xf>
    <xf numFmtId="0" fontId="7" fillId="3" borderId="0" xfId="0" applyFont="1" applyFill="1" applyAlignment="1">
      <alignment vertical="center"/>
    </xf>
    <xf numFmtId="0" fontId="39" fillId="3" borderId="5" xfId="0" applyFont="1" applyFill="1" applyBorder="1" applyAlignment="1">
      <alignment vertical="center"/>
    </xf>
    <xf numFmtId="0" fontId="39" fillId="3" borderId="6" xfId="0" applyFont="1" applyFill="1" applyBorder="1" applyAlignment="1">
      <alignment vertical="center"/>
    </xf>
    <xf numFmtId="0" fontId="39" fillId="3" borderId="7" xfId="0" applyFont="1" applyFill="1" applyBorder="1" applyAlignment="1">
      <alignment vertical="center"/>
    </xf>
    <xf numFmtId="0" fontId="0" fillId="12" borderId="0" xfId="0" applyFill="1" applyAlignment="1">
      <alignment vertical="center"/>
    </xf>
    <xf numFmtId="0" fontId="39" fillId="12" borderId="0" xfId="0" applyFont="1" applyFill="1" applyAlignment="1">
      <alignment vertical="center"/>
    </xf>
    <xf numFmtId="0" fontId="36" fillId="12" borderId="0" xfId="0" applyFont="1" applyFill="1" applyAlignment="1">
      <alignment vertical="center"/>
    </xf>
    <xf numFmtId="38" fontId="32" fillId="6" borderId="22" xfId="1" applyFont="1" applyFill="1" applyBorder="1" applyAlignment="1" applyProtection="1">
      <alignment vertical="center"/>
      <protection locked="0"/>
    </xf>
    <xf numFmtId="38" fontId="32" fillId="6" borderId="49" xfId="1" applyFont="1" applyFill="1" applyBorder="1" applyAlignment="1" applyProtection="1">
      <alignment vertical="center"/>
      <protection locked="0"/>
    </xf>
    <xf numFmtId="0" fontId="32" fillId="9" borderId="51" xfId="0" applyFont="1" applyFill="1" applyBorder="1" applyAlignment="1" applyProtection="1">
      <alignment horizontal="left" vertical="center"/>
      <protection locked="0"/>
    </xf>
    <xf numFmtId="0" fontId="6" fillId="3" borderId="8" xfId="0" applyFont="1" applyFill="1" applyBorder="1" applyAlignment="1">
      <alignment horizontal="right" vertical="top" wrapText="1"/>
    </xf>
    <xf numFmtId="0" fontId="6" fillId="3" borderId="3" xfId="0" applyFont="1" applyFill="1" applyBorder="1"/>
    <xf numFmtId="0" fontId="6" fillId="3" borderId="3" xfId="0" applyFont="1" applyFill="1" applyBorder="1" applyAlignment="1">
      <alignment wrapText="1"/>
    </xf>
    <xf numFmtId="0" fontId="6" fillId="3" borderId="3" xfId="0" applyFont="1" applyFill="1" applyBorder="1" applyAlignment="1">
      <alignment horizontal="center" wrapText="1"/>
    </xf>
    <xf numFmtId="0" fontId="6" fillId="3" borderId="0" xfId="0" applyFont="1" applyFill="1" applyAlignment="1">
      <alignment wrapText="1"/>
    </xf>
    <xf numFmtId="0" fontId="6" fillId="3" borderId="0" xfId="0" applyFont="1" applyFill="1" applyAlignment="1">
      <alignment horizontal="center" wrapText="1"/>
    </xf>
    <xf numFmtId="0" fontId="6" fillId="3" borderId="5" xfId="0" applyFont="1" applyFill="1" applyBorder="1" applyAlignment="1">
      <alignment wrapText="1"/>
    </xf>
    <xf numFmtId="0" fontId="6" fillId="3" borderId="6" xfId="0" applyFont="1" applyFill="1" applyBorder="1" applyAlignment="1">
      <alignment wrapText="1"/>
    </xf>
    <xf numFmtId="0" fontId="6" fillId="3" borderId="6" xfId="0" applyFont="1" applyFill="1" applyBorder="1" applyAlignment="1">
      <alignment horizontal="center" wrapText="1"/>
    </xf>
    <xf numFmtId="176" fontId="40" fillId="3" borderId="0" xfId="0" applyNumberFormat="1" applyFont="1" applyFill="1" applyAlignment="1">
      <alignment horizontal="left" vertical="center"/>
    </xf>
    <xf numFmtId="0" fontId="45" fillId="3" borderId="0" xfId="0" applyFont="1" applyFill="1" applyAlignment="1">
      <alignment vertical="top"/>
    </xf>
    <xf numFmtId="0" fontId="49" fillId="3" borderId="52" xfId="0" applyFont="1" applyFill="1" applyBorder="1" applyAlignment="1">
      <alignment vertical="center"/>
    </xf>
    <xf numFmtId="0" fontId="50" fillId="3" borderId="53" xfId="0" applyFont="1" applyFill="1" applyBorder="1" applyAlignment="1">
      <alignment vertical="center"/>
    </xf>
    <xf numFmtId="0" fontId="51" fillId="3" borderId="55" xfId="0" applyFont="1" applyFill="1" applyBorder="1" applyAlignment="1">
      <alignment vertical="center"/>
    </xf>
    <xf numFmtId="0" fontId="50" fillId="3" borderId="0" xfId="0" applyFont="1" applyFill="1" applyAlignment="1">
      <alignment horizontal="center" vertical="center"/>
    </xf>
    <xf numFmtId="0" fontId="52" fillId="3" borderId="0" xfId="0" applyFont="1" applyFill="1" applyAlignment="1">
      <alignment vertical="center"/>
    </xf>
    <xf numFmtId="0" fontId="50" fillId="3" borderId="55" xfId="0" applyFont="1" applyFill="1" applyBorder="1" applyAlignment="1">
      <alignment vertical="center"/>
    </xf>
    <xf numFmtId="0" fontId="50" fillId="3" borderId="0" xfId="0" applyFont="1" applyFill="1" applyAlignment="1">
      <alignment vertical="center"/>
    </xf>
    <xf numFmtId="0" fontId="53" fillId="3" borderId="0" xfId="0" applyFont="1" applyFill="1" applyAlignment="1">
      <alignment horizontal="left" vertical="center"/>
    </xf>
    <xf numFmtId="0" fontId="50" fillId="3" borderId="0" xfId="0" applyFont="1" applyFill="1" applyAlignment="1">
      <alignment horizontal="right" vertical="center"/>
    </xf>
    <xf numFmtId="0" fontId="50" fillId="3" borderId="55" xfId="0" applyFont="1" applyFill="1" applyBorder="1" applyAlignment="1">
      <alignment horizontal="left" vertical="center" indent="1"/>
    </xf>
    <xf numFmtId="0" fontId="33" fillId="3" borderId="0" xfId="0" applyFont="1" applyFill="1" applyAlignment="1">
      <alignment vertical="center"/>
    </xf>
    <xf numFmtId="38" fontId="32" fillId="6" borderId="60" xfId="1" applyFont="1" applyFill="1" applyBorder="1" applyAlignment="1" applyProtection="1">
      <alignment vertical="center"/>
      <protection locked="0"/>
    </xf>
    <xf numFmtId="0" fontId="32" fillId="3" borderId="61" xfId="0" applyFont="1" applyFill="1" applyBorder="1" applyAlignment="1">
      <alignment horizontal="center" vertical="center"/>
    </xf>
    <xf numFmtId="0" fontId="50" fillId="3" borderId="0" xfId="0" applyFont="1" applyFill="1" applyAlignment="1">
      <alignment horizontal="left" vertical="center"/>
    </xf>
    <xf numFmtId="0" fontId="49" fillId="3" borderId="53" xfId="0" applyFont="1" applyFill="1" applyBorder="1" applyAlignment="1">
      <alignment horizontal="left" vertical="center"/>
    </xf>
    <xf numFmtId="0" fontId="50" fillId="3" borderId="53" xfId="0" applyFont="1" applyFill="1" applyBorder="1" applyAlignment="1">
      <alignment horizontal="center" vertical="center"/>
    </xf>
    <xf numFmtId="0" fontId="52" fillId="3" borderId="53" xfId="0" applyFont="1" applyFill="1" applyBorder="1" applyAlignment="1">
      <alignment horizontal="center" vertical="center"/>
    </xf>
    <xf numFmtId="0" fontId="54" fillId="3" borderId="0" xfId="0" applyFont="1" applyFill="1" applyAlignment="1">
      <alignment vertical="center"/>
    </xf>
    <xf numFmtId="0" fontId="54" fillId="3" borderId="0" xfId="0" applyFont="1" applyFill="1" applyAlignment="1">
      <alignment vertical="top"/>
    </xf>
    <xf numFmtId="0" fontId="55" fillId="3" borderId="0" xfId="0" applyFont="1" applyFill="1" applyAlignment="1">
      <alignment vertical="center"/>
    </xf>
    <xf numFmtId="0" fontId="55" fillId="3" borderId="0" xfId="0" applyFont="1" applyFill="1" applyAlignment="1">
      <alignment horizontal="centerContinuous" vertical="center"/>
    </xf>
    <xf numFmtId="0" fontId="56" fillId="3" borderId="0" xfId="0" applyFont="1" applyFill="1" applyAlignment="1">
      <alignment vertical="center"/>
    </xf>
    <xf numFmtId="0" fontId="57" fillId="3" borderId="55" xfId="0" applyFont="1" applyFill="1" applyBorder="1" applyAlignment="1">
      <alignment vertical="top"/>
    </xf>
    <xf numFmtId="0" fontId="2" fillId="0" borderId="1" xfId="2" applyFont="1" applyBorder="1">
      <alignment vertical="center"/>
    </xf>
    <xf numFmtId="38" fontId="32" fillId="3" borderId="0" xfId="1" applyFont="1" applyFill="1" applyBorder="1" applyAlignment="1" applyProtection="1">
      <alignment vertical="center"/>
    </xf>
    <xf numFmtId="0" fontId="47" fillId="3" borderId="0" xfId="0" applyFont="1" applyFill="1" applyAlignment="1">
      <alignment horizontal="left" vertical="center" wrapText="1"/>
    </xf>
    <xf numFmtId="0" fontId="46" fillId="3" borderId="0" xfId="0" applyFont="1" applyFill="1" applyAlignment="1">
      <alignment horizontal="center" vertical="center" wrapText="1"/>
    </xf>
    <xf numFmtId="177" fontId="22" fillId="3" borderId="0" xfId="0" applyNumberFormat="1" applyFont="1" applyFill="1" applyAlignment="1">
      <alignment horizontal="right" vertical="center" shrinkToFit="1"/>
    </xf>
    <xf numFmtId="0" fontId="22" fillId="3" borderId="0" xfId="0" applyFont="1" applyFill="1" applyAlignment="1">
      <alignment horizontal="center" vertical="center" shrinkToFit="1"/>
    </xf>
    <xf numFmtId="0" fontId="6" fillId="3" borderId="1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8" xfId="0" applyFont="1" applyFill="1" applyBorder="1" applyAlignment="1">
      <alignment horizontal="center" vertical="center"/>
    </xf>
    <xf numFmtId="0" fontId="4" fillId="3" borderId="0" xfId="0" applyFont="1" applyFill="1" applyAlignment="1">
      <alignment horizontal="left" vertical="top" wrapText="1"/>
    </xf>
    <xf numFmtId="0" fontId="22" fillId="3" borderId="0" xfId="0" applyFont="1" applyFill="1" applyAlignment="1">
      <alignment horizontal="left" vertical="top" shrinkToFit="1"/>
    </xf>
    <xf numFmtId="0" fontId="4" fillId="3" borderId="0" xfId="0" applyFont="1" applyFill="1" applyAlignment="1">
      <alignment horizontal="left" vertical="center"/>
    </xf>
    <xf numFmtId="0" fontId="23" fillId="3" borderId="0" xfId="0" applyFont="1" applyFill="1" applyAlignment="1">
      <alignment horizontal="left" vertical="center" shrinkToFit="1"/>
    </xf>
    <xf numFmtId="0" fontId="22" fillId="3" borderId="0" xfId="0" applyFont="1" applyFill="1" applyAlignment="1">
      <alignment horizontal="left" vertical="center" shrinkToFit="1"/>
    </xf>
    <xf numFmtId="0" fontId="36" fillId="0" borderId="47" xfId="0" applyFont="1" applyBorder="1" applyAlignment="1" applyProtection="1">
      <alignment horizontal="left" vertical="center" shrinkToFit="1"/>
      <protection locked="0"/>
    </xf>
    <xf numFmtId="0" fontId="36" fillId="0" borderId="48" xfId="0" applyFont="1" applyBorder="1" applyAlignment="1" applyProtection="1">
      <alignment horizontal="left" vertical="center" shrinkToFit="1"/>
      <protection locked="0"/>
    </xf>
    <xf numFmtId="0" fontId="36" fillId="0" borderId="23" xfId="0" applyFont="1" applyBorder="1" applyAlignment="1" applyProtection="1">
      <alignment horizontal="left" vertical="center" shrinkToFit="1"/>
      <protection locked="0"/>
    </xf>
    <xf numFmtId="0" fontId="36" fillId="0" borderId="25" xfId="0" applyFont="1" applyBorder="1" applyAlignment="1" applyProtection="1">
      <alignment horizontal="left" vertical="center" shrinkToFit="1"/>
      <protection locked="0"/>
    </xf>
    <xf numFmtId="0" fontId="36" fillId="0" borderId="24" xfId="0" applyFont="1" applyBorder="1" applyAlignment="1" applyProtection="1">
      <alignment horizontal="left" vertical="center" shrinkToFit="1"/>
      <protection locked="0"/>
    </xf>
    <xf numFmtId="0" fontId="21" fillId="3" borderId="8" xfId="0" applyFont="1" applyFill="1" applyBorder="1" applyAlignment="1">
      <alignment horizontal="left" vertical="center" shrinkToFit="1"/>
    </xf>
    <xf numFmtId="0" fontId="21" fillId="3" borderId="0" xfId="0" applyFont="1" applyFill="1" applyAlignment="1">
      <alignment horizontal="left" vertical="center" shrinkToFit="1"/>
    </xf>
    <xf numFmtId="0" fontId="21" fillId="3" borderId="12" xfId="0" applyFont="1" applyFill="1" applyBorder="1" applyAlignment="1">
      <alignment horizontal="left" vertical="center" shrinkToFit="1"/>
    </xf>
    <xf numFmtId="0" fontId="21" fillId="3" borderId="8" xfId="0" applyFont="1" applyFill="1" applyBorder="1" applyAlignment="1">
      <alignment horizontal="center" vertical="center" shrinkToFit="1"/>
    </xf>
    <xf numFmtId="0" fontId="21" fillId="3" borderId="0" xfId="0" applyFont="1" applyFill="1" applyAlignment="1">
      <alignment horizontal="center" vertical="center" shrinkToFit="1"/>
    </xf>
    <xf numFmtId="0" fontId="21" fillId="3" borderId="12" xfId="0" applyFont="1" applyFill="1" applyBorder="1" applyAlignment="1">
      <alignment horizontal="center" vertical="center" shrinkToFit="1"/>
    </xf>
    <xf numFmtId="0" fontId="21" fillId="3" borderId="5"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6" fillId="3" borderId="0" xfId="0" applyFont="1" applyFill="1" applyAlignment="1">
      <alignment horizontal="center" vertical="center"/>
    </xf>
    <xf numFmtId="0" fontId="21" fillId="3" borderId="5" xfId="0" applyFont="1" applyFill="1" applyBorder="1" applyAlignment="1">
      <alignment horizontal="left" vertical="center" shrinkToFit="1"/>
    </xf>
    <xf numFmtId="0" fontId="21" fillId="3" borderId="6" xfId="0" applyFont="1" applyFill="1" applyBorder="1" applyAlignment="1">
      <alignment horizontal="left" vertical="center" shrinkToFit="1"/>
    </xf>
    <xf numFmtId="0" fontId="21" fillId="3" borderId="7" xfId="0" applyFont="1" applyFill="1" applyBorder="1" applyAlignment="1">
      <alignment horizontal="left" vertical="center" shrinkToFit="1"/>
    </xf>
    <xf numFmtId="0" fontId="8" fillId="3" borderId="6" xfId="0" applyFont="1" applyFill="1" applyBorder="1" applyAlignment="1">
      <alignment horizontal="center" vertical="center"/>
    </xf>
    <xf numFmtId="179" fontId="36" fillId="0" borderId="23" xfId="0" applyNumberFormat="1" applyFont="1" applyBorder="1" applyAlignment="1" applyProtection="1">
      <alignment horizontal="center" vertical="center" shrinkToFit="1"/>
      <protection locked="0"/>
    </xf>
    <xf numFmtId="179" fontId="36" fillId="0" borderId="24" xfId="0" applyNumberFormat="1" applyFont="1" applyBorder="1" applyAlignment="1" applyProtection="1">
      <alignment horizontal="center" vertical="center" shrinkToFit="1"/>
      <protection locked="0"/>
    </xf>
    <xf numFmtId="0" fontId="6" fillId="3" borderId="0" xfId="0" applyFont="1" applyFill="1" applyAlignment="1">
      <alignment horizontal="distributed" vertical="center"/>
    </xf>
    <xf numFmtId="0" fontId="22" fillId="3" borderId="0" xfId="0" applyFont="1" applyFill="1" applyAlignment="1">
      <alignment horizontal="left" wrapText="1" shrinkToFit="1"/>
    </xf>
    <xf numFmtId="49" fontId="36" fillId="0" borderId="23" xfId="0" applyNumberFormat="1" applyFont="1" applyBorder="1" applyAlignment="1" applyProtection="1">
      <alignment horizontal="left" vertical="center" shrinkToFit="1"/>
      <protection locked="0"/>
    </xf>
    <xf numFmtId="49" fontId="36" fillId="0" borderId="25" xfId="0" applyNumberFormat="1" applyFont="1" applyBorder="1" applyAlignment="1" applyProtection="1">
      <alignment horizontal="left" vertical="center" shrinkToFit="1"/>
      <protection locked="0"/>
    </xf>
    <xf numFmtId="49" fontId="36" fillId="0" borderId="24" xfId="0" applyNumberFormat="1" applyFont="1" applyBorder="1" applyAlignment="1" applyProtection="1">
      <alignment horizontal="left" vertical="center" shrinkToFit="1"/>
      <protection locked="0"/>
    </xf>
    <xf numFmtId="49" fontId="36" fillId="0" borderId="45" xfId="0" applyNumberFormat="1" applyFont="1" applyBorder="1" applyAlignment="1" applyProtection="1">
      <alignment horizontal="left" vertical="center" shrinkToFit="1"/>
      <protection locked="0"/>
    </xf>
    <xf numFmtId="49" fontId="36" fillId="0" borderId="44" xfId="0" applyNumberFormat="1" applyFont="1" applyBorder="1" applyAlignment="1" applyProtection="1">
      <alignment horizontal="left" vertical="center" shrinkToFit="1"/>
      <protection locked="0"/>
    </xf>
    <xf numFmtId="49" fontId="36" fillId="0" borderId="46" xfId="0" applyNumberFormat="1" applyFont="1" applyBorder="1" applyAlignment="1" applyProtection="1">
      <alignment horizontal="left" vertical="center" shrinkToFit="1"/>
      <protection locked="0"/>
    </xf>
    <xf numFmtId="178" fontId="36" fillId="0" borderId="23" xfId="0" applyNumberFormat="1" applyFont="1" applyBorder="1" applyAlignment="1" applyProtection="1">
      <alignment horizontal="center" vertical="center" shrinkToFit="1"/>
      <protection locked="0"/>
    </xf>
    <xf numFmtId="178" fontId="36" fillId="0" borderId="24" xfId="0" applyNumberFormat="1" applyFont="1" applyBorder="1" applyAlignment="1" applyProtection="1">
      <alignment horizontal="center" vertical="center" shrinkToFit="1"/>
      <protection locked="0"/>
    </xf>
    <xf numFmtId="0" fontId="36" fillId="0" borderId="23" xfId="0" applyFont="1" applyBorder="1" applyAlignment="1" applyProtection="1">
      <alignment horizontal="center" vertical="center" shrinkToFit="1"/>
      <protection locked="0"/>
    </xf>
    <xf numFmtId="0" fontId="36" fillId="0" borderId="24" xfId="0" applyFont="1" applyBorder="1" applyAlignment="1" applyProtection="1">
      <alignment horizontal="center" vertical="center" shrinkToFit="1"/>
      <protection locked="0"/>
    </xf>
    <xf numFmtId="0" fontId="36" fillId="3" borderId="8" xfId="0" applyFont="1" applyFill="1" applyBorder="1" applyAlignment="1">
      <alignment horizontal="right" vertical="center"/>
    </xf>
    <xf numFmtId="0" fontId="36" fillId="3" borderId="0" xfId="0" applyFont="1" applyFill="1" applyAlignment="1">
      <alignment horizontal="right" vertical="center"/>
    </xf>
    <xf numFmtId="0" fontId="36" fillId="3" borderId="26" xfId="0" applyFont="1" applyFill="1" applyBorder="1" applyAlignment="1">
      <alignment horizontal="right" vertical="center"/>
    </xf>
    <xf numFmtId="178" fontId="36" fillId="0" borderId="25" xfId="0" applyNumberFormat="1" applyFont="1" applyBorder="1" applyAlignment="1" applyProtection="1">
      <alignment horizontal="center" vertical="center" shrinkToFit="1"/>
      <protection locked="0"/>
    </xf>
    <xf numFmtId="0" fontId="54" fillId="3" borderId="0" xfId="0" applyFont="1" applyFill="1" applyAlignment="1">
      <alignment horizontal="left" vertical="top" wrapText="1"/>
    </xf>
    <xf numFmtId="0" fontId="49" fillId="3" borderId="52" xfId="0" applyFont="1" applyFill="1" applyBorder="1" applyAlignment="1">
      <alignment horizontal="left" vertical="center"/>
    </xf>
    <xf numFmtId="0" fontId="49" fillId="3" borderId="53" xfId="0" applyFont="1" applyFill="1" applyBorder="1" applyAlignment="1">
      <alignment horizontal="left"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38" fontId="6" fillId="3" borderId="29" xfId="1" applyFont="1" applyFill="1" applyBorder="1" applyAlignment="1">
      <alignment horizontal="center" vertical="center"/>
    </xf>
    <xf numFmtId="38" fontId="6" fillId="3" borderId="30" xfId="1" applyFont="1" applyFill="1" applyBorder="1" applyAlignment="1">
      <alignment horizontal="center" vertical="center"/>
    </xf>
    <xf numFmtId="38" fontId="6" fillId="3" borderId="34" xfId="1" applyFont="1" applyFill="1" applyBorder="1" applyAlignment="1">
      <alignment horizontal="center" vertical="center"/>
    </xf>
    <xf numFmtId="38" fontId="6" fillId="3" borderId="35" xfId="1" applyFont="1" applyFill="1" applyBorder="1" applyAlignment="1">
      <alignment horizontal="center" vertical="center"/>
    </xf>
    <xf numFmtId="38" fontId="6" fillId="3" borderId="31" xfId="1" applyFont="1" applyFill="1" applyBorder="1" applyAlignment="1">
      <alignment horizontal="center" vertical="center"/>
    </xf>
    <xf numFmtId="38" fontId="6" fillId="3" borderId="32" xfId="1" applyFont="1" applyFill="1" applyBorder="1" applyAlignment="1">
      <alignment horizontal="center" vertical="center"/>
    </xf>
    <xf numFmtId="38" fontId="22" fillId="3" borderId="17" xfId="1" applyFont="1" applyFill="1" applyBorder="1" applyAlignment="1">
      <alignment horizontal="right" vertical="center" shrinkToFit="1"/>
    </xf>
    <xf numFmtId="38" fontId="22" fillId="3" borderId="18" xfId="1" applyFont="1" applyFill="1" applyBorder="1" applyAlignment="1">
      <alignment horizontal="right" vertical="center" shrinkToFit="1"/>
    </xf>
    <xf numFmtId="38" fontId="22" fillId="3" borderId="39" xfId="1" applyFont="1" applyFill="1" applyBorder="1" applyAlignment="1">
      <alignment horizontal="right" vertical="center" shrinkToFit="1"/>
    </xf>
    <xf numFmtId="0" fontId="50" fillId="3" borderId="55" xfId="0" applyFont="1" applyFill="1" applyBorder="1" applyAlignment="1">
      <alignment horizontal="left" vertical="center" shrinkToFit="1"/>
    </xf>
    <xf numFmtId="0" fontId="50" fillId="3" borderId="0" xfId="0" applyFont="1" applyFill="1" applyAlignment="1">
      <alignment horizontal="left" vertical="center" shrinkToFit="1"/>
    </xf>
    <xf numFmtId="0" fontId="32" fillId="0" borderId="23"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6" fillId="3" borderId="3" xfId="0" applyFont="1" applyFill="1" applyBorder="1" applyAlignment="1">
      <alignment horizontal="left"/>
    </xf>
    <xf numFmtId="0" fontId="6" fillId="3" borderId="4" xfId="0" applyFont="1" applyFill="1" applyBorder="1" applyAlignment="1">
      <alignment horizontal="left"/>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0" xfId="0" applyFont="1" applyFill="1" applyAlignment="1">
      <alignment horizontal="left" vertical="top" wrapText="1"/>
    </xf>
    <xf numFmtId="0" fontId="6" fillId="3" borderId="12" xfId="0" applyFont="1" applyFill="1" applyBorder="1" applyAlignment="1">
      <alignment horizontal="left" vertical="top" wrapText="1"/>
    </xf>
    <xf numFmtId="38" fontId="22" fillId="3" borderId="11" xfId="1" applyFont="1" applyFill="1" applyBorder="1" applyAlignment="1">
      <alignment horizontal="right" vertical="center" shrinkToFit="1"/>
    </xf>
    <xf numFmtId="38" fontId="22" fillId="3" borderId="43" xfId="1" applyFont="1" applyFill="1" applyBorder="1" applyAlignment="1">
      <alignment horizontal="right" vertical="center" shrinkToFit="1"/>
    </xf>
    <xf numFmtId="38" fontId="22" fillId="3" borderId="1" xfId="1" applyFont="1" applyFill="1" applyBorder="1" applyAlignment="1">
      <alignment horizontal="right" vertical="center" shrinkToFit="1"/>
    </xf>
    <xf numFmtId="0" fontId="4" fillId="3" borderId="17"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2" xfId="0" applyFont="1" applyFill="1" applyBorder="1" applyAlignment="1">
      <alignment horizontal="center" vertical="center"/>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6" fillId="3" borderId="0" xfId="0" applyFont="1" applyFill="1" applyAlignment="1">
      <alignment horizontal="left" vertical="top"/>
    </xf>
    <xf numFmtId="0" fontId="6" fillId="3" borderId="12"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38" fontId="23" fillId="3" borderId="13" xfId="1" applyFont="1" applyFill="1" applyBorder="1" applyAlignment="1">
      <alignment horizontal="right" vertical="center" shrinkToFit="1"/>
    </xf>
    <xf numFmtId="38" fontId="23" fillId="3" borderId="28" xfId="1" applyFont="1" applyFill="1" applyBorder="1" applyAlignment="1">
      <alignment horizontal="right" vertical="center" shrinkToFit="1"/>
    </xf>
    <xf numFmtId="38" fontId="23" fillId="3" borderId="14" xfId="1" applyFont="1" applyFill="1" applyBorder="1" applyAlignment="1">
      <alignment horizontal="right" vertical="center" shrinkToFit="1"/>
    </xf>
    <xf numFmtId="38" fontId="23" fillId="3" borderId="15" xfId="1" applyFont="1" applyFill="1" applyBorder="1" applyAlignment="1">
      <alignment horizontal="right" vertical="center" shrinkToFit="1"/>
    </xf>
    <xf numFmtId="38" fontId="23" fillId="3" borderId="33" xfId="1" applyFont="1" applyFill="1" applyBorder="1" applyAlignment="1">
      <alignment horizontal="right" vertical="center" shrinkToFit="1"/>
    </xf>
    <xf numFmtId="38" fontId="23" fillId="3" borderId="16" xfId="1" applyFont="1" applyFill="1" applyBorder="1" applyAlignment="1">
      <alignment horizontal="right" vertical="center" shrinkToFit="1"/>
    </xf>
    <xf numFmtId="38" fontId="23" fillId="3" borderId="19" xfId="1" applyFont="1" applyFill="1" applyBorder="1" applyAlignment="1">
      <alignment horizontal="right" vertical="center" shrinkToFit="1"/>
    </xf>
    <xf numFmtId="38" fontId="23" fillId="3" borderId="50" xfId="1" applyFont="1" applyFill="1" applyBorder="1" applyAlignment="1">
      <alignment horizontal="right" vertical="center" shrinkToFit="1"/>
    </xf>
    <xf numFmtId="38" fontId="23" fillId="3" borderId="20" xfId="1" applyFont="1" applyFill="1" applyBorder="1" applyAlignment="1">
      <alignment horizontal="right" vertical="center" shrinkToFit="1"/>
    </xf>
    <xf numFmtId="38" fontId="23" fillId="3" borderId="17" xfId="1" applyFont="1" applyFill="1" applyBorder="1" applyAlignment="1">
      <alignment horizontal="right" vertical="center" shrinkToFit="1"/>
    </xf>
    <xf numFmtId="38" fontId="23" fillId="3" borderId="21" xfId="1" applyFont="1" applyFill="1" applyBorder="1" applyAlignment="1">
      <alignment horizontal="right" vertical="center" shrinkToFit="1"/>
    </xf>
    <xf numFmtId="38" fontId="23" fillId="3" borderId="18" xfId="1" applyFont="1" applyFill="1" applyBorder="1" applyAlignment="1">
      <alignment horizontal="right" vertical="center" shrinkToFit="1"/>
    </xf>
    <xf numFmtId="0" fontId="6" fillId="3" borderId="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40" xfId="1" applyFont="1" applyFill="1" applyBorder="1" applyAlignment="1">
      <alignment horizontal="center" vertical="center" shrinkToFit="1"/>
    </xf>
    <xf numFmtId="38" fontId="6" fillId="3" borderId="41" xfId="1" applyFont="1" applyFill="1" applyBorder="1" applyAlignment="1">
      <alignment horizontal="center" vertical="center" shrinkToFit="1"/>
    </xf>
    <xf numFmtId="38" fontId="6" fillId="3" borderId="40" xfId="1" applyFont="1" applyFill="1" applyBorder="1" applyAlignment="1">
      <alignment horizontal="center" vertical="center"/>
    </xf>
    <xf numFmtId="38" fontId="6" fillId="3" borderId="42" xfId="1" applyFont="1" applyFill="1" applyBorder="1" applyAlignment="1">
      <alignment horizontal="center" vertical="center"/>
    </xf>
    <xf numFmtId="38" fontId="6" fillId="3" borderId="41" xfId="1" applyFont="1" applyFill="1" applyBorder="1" applyAlignment="1">
      <alignment horizontal="center" vertical="center"/>
    </xf>
    <xf numFmtId="0" fontId="22" fillId="3" borderId="9"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10" xfId="0" applyFont="1" applyFill="1" applyBorder="1" applyAlignment="1">
      <alignment horizontal="center" vertical="center" wrapText="1"/>
    </xf>
    <xf numFmtId="38" fontId="6" fillId="3" borderId="9" xfId="1" applyFont="1" applyFill="1" applyBorder="1" applyAlignment="1">
      <alignment horizontal="center" vertical="center" wrapText="1"/>
    </xf>
    <xf numFmtId="38" fontId="6" fillId="3" borderId="27" xfId="1" applyFont="1" applyFill="1" applyBorder="1" applyAlignment="1">
      <alignment horizontal="center" vertical="center"/>
    </xf>
    <xf numFmtId="38" fontId="6" fillId="3" borderId="10" xfId="1" applyFont="1" applyFill="1" applyBorder="1" applyAlignment="1">
      <alignment horizontal="center" vertical="center"/>
    </xf>
    <xf numFmtId="0" fontId="51" fillId="3" borderId="55" xfId="0" applyFont="1" applyFill="1" applyBorder="1" applyAlignment="1">
      <alignment horizontal="left" vertical="top"/>
    </xf>
    <xf numFmtId="0" fontId="51" fillId="3" borderId="0" xfId="0" applyFont="1" applyFill="1" applyAlignment="1">
      <alignment horizontal="left" vertical="top"/>
    </xf>
    <xf numFmtId="0" fontId="14" fillId="3" borderId="23"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24" xfId="0" applyFont="1" applyFill="1" applyBorder="1" applyAlignment="1">
      <alignment horizontal="left" vertical="center"/>
    </xf>
    <xf numFmtId="0" fontId="0" fillId="3" borderId="23"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10" borderId="23" xfId="0" applyFill="1" applyBorder="1" applyAlignment="1" applyProtection="1">
      <alignment horizontal="left" vertical="center" shrinkToFit="1"/>
      <protection locked="0"/>
    </xf>
    <xf numFmtId="0" fontId="0" fillId="10" borderId="25" xfId="0" applyFill="1" applyBorder="1" applyAlignment="1" applyProtection="1">
      <alignment horizontal="left" vertical="center" shrinkToFit="1"/>
      <protection locked="0"/>
    </xf>
    <xf numFmtId="0" fontId="0" fillId="10" borderId="24" xfId="0" applyFill="1" applyBorder="1" applyAlignment="1" applyProtection="1">
      <alignment horizontal="left" vertical="center" shrinkToFit="1"/>
      <protection locked="0"/>
    </xf>
    <xf numFmtId="0" fontId="0" fillId="5" borderId="23" xfId="0" applyFill="1" applyBorder="1" applyAlignment="1" applyProtection="1">
      <alignment horizontal="left" vertical="center"/>
      <protection locked="0"/>
    </xf>
    <xf numFmtId="0" fontId="0" fillId="5" borderId="25"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0" fillId="5" borderId="23"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10" borderId="23" xfId="0" applyFill="1" applyBorder="1" applyAlignment="1" applyProtection="1">
      <alignment horizontal="left" vertical="center"/>
      <protection locked="0"/>
    </xf>
    <xf numFmtId="0" fontId="0" fillId="10" borderId="25" xfId="0" applyFill="1" applyBorder="1" applyAlignment="1" applyProtection="1">
      <alignment horizontal="left" vertical="center"/>
      <protection locked="0"/>
    </xf>
    <xf numFmtId="0" fontId="0" fillId="10" borderId="24" xfId="0" applyFill="1" applyBorder="1" applyAlignment="1" applyProtection="1">
      <alignment horizontal="left" vertical="center"/>
      <protection locked="0"/>
    </xf>
    <xf numFmtId="0" fontId="0" fillId="3" borderId="23" xfId="0" applyFill="1" applyBorder="1" applyAlignment="1" applyProtection="1">
      <alignment horizontal="left" vertical="center" shrinkToFit="1"/>
      <protection locked="0"/>
    </xf>
    <xf numFmtId="0" fontId="0" fillId="3" borderId="25" xfId="0" applyFill="1" applyBorder="1" applyAlignment="1" applyProtection="1">
      <alignment horizontal="left" vertical="center" shrinkToFit="1"/>
      <protection locked="0"/>
    </xf>
    <xf numFmtId="0" fontId="11" fillId="7" borderId="0" xfId="0" applyFont="1" applyFill="1" applyAlignment="1">
      <alignment horizontal="center" vertical="center"/>
    </xf>
    <xf numFmtId="0" fontId="12" fillId="7" borderId="0" xfId="0" applyFont="1" applyFill="1" applyAlignment="1">
      <alignment horizontal="center" vertical="center"/>
    </xf>
    <xf numFmtId="176" fontId="0" fillId="3" borderId="23" xfId="0" applyNumberFormat="1" applyFill="1" applyBorder="1" applyAlignment="1" applyProtection="1">
      <alignment horizontal="left" vertical="center"/>
      <protection locked="0"/>
    </xf>
    <xf numFmtId="176" fontId="0" fillId="3" borderId="25" xfId="0" applyNumberFormat="1" applyFill="1" applyBorder="1" applyAlignment="1" applyProtection="1">
      <alignment horizontal="left" vertical="center"/>
      <protection locked="0"/>
    </xf>
    <xf numFmtId="176" fontId="0" fillId="3" borderId="24" xfId="0" applyNumberFormat="1" applyFill="1" applyBorder="1" applyAlignment="1" applyProtection="1">
      <alignment horizontal="left" vertical="center"/>
      <protection locked="0"/>
    </xf>
    <xf numFmtId="0" fontId="0" fillId="3" borderId="23"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7" fillId="7" borderId="0" xfId="0" applyFont="1" applyFill="1" applyAlignment="1">
      <alignment horizontal="center" vertical="center"/>
    </xf>
    <xf numFmtId="0" fontId="18" fillId="7" borderId="0" xfId="0" applyFont="1" applyFill="1" applyAlignment="1">
      <alignment horizontal="center" vertical="center"/>
    </xf>
    <xf numFmtId="49" fontId="1" fillId="0" borderId="1" xfId="2" applyNumberFormat="1" applyFont="1" applyBorder="1">
      <alignment vertical="center"/>
    </xf>
  </cellXfs>
  <cellStyles count="3">
    <cellStyle name="桁区切り" xfId="1" builtinId="6"/>
    <cellStyle name="標準" xfId="0" builtinId="0"/>
    <cellStyle name="標準 2" xfId="2" xr:uid="{00000000-0005-0000-0000-000002000000}"/>
  </cellStyles>
  <dxfs count="70">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theme="9" tint="-0.499984740745262"/>
      </font>
      <fill>
        <patternFill>
          <bgColor theme="9" tint="0.79998168889431442"/>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8" tint="0.79998168889431442"/>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FF0000"/>
      </font>
      <fill>
        <patternFill>
          <bgColor rgb="FFFFCCFF"/>
        </patternFill>
      </fill>
    </dxf>
    <dxf>
      <font>
        <color rgb="FF0070C0"/>
      </font>
      <fill>
        <patternFill>
          <bgColor theme="0"/>
        </patternFill>
      </fill>
    </dxf>
    <dxf>
      <font>
        <color rgb="FF0070C0"/>
      </font>
      <fill>
        <patternFill>
          <bgColor theme="0"/>
        </patternFill>
      </fill>
    </dxf>
    <dxf>
      <font>
        <color rgb="FFFF0000"/>
      </font>
      <fill>
        <patternFill>
          <bgColor rgb="FFFFCCFF"/>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0070C0"/>
      </font>
      <fill>
        <patternFill>
          <bgColor theme="8" tint="0.79998168889431442"/>
        </patternFill>
      </fill>
    </dxf>
    <dxf>
      <font>
        <color theme="9" tint="-0.499984740745262"/>
      </font>
      <fill>
        <patternFill>
          <bgColor theme="9" tint="0.79998168889431442"/>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0070C0"/>
      </font>
      <fill>
        <patternFill>
          <bgColor theme="8" tint="0.79998168889431442"/>
        </patternFill>
      </fill>
    </dxf>
    <dxf>
      <font>
        <color theme="9" tint="-0.499984740745262"/>
      </font>
      <fill>
        <patternFill>
          <bgColor theme="9" tint="0.79998168889431442"/>
        </patternFill>
      </fill>
    </dxf>
    <dxf>
      <font>
        <color rgb="FFFF0000"/>
      </font>
      <fill>
        <patternFill>
          <bgColor rgb="FFFFCCFF"/>
        </patternFill>
      </fill>
    </dxf>
    <dxf>
      <font>
        <color rgb="FF0070C0"/>
      </font>
      <fill>
        <patternFill>
          <bgColor theme="0"/>
        </patternFill>
      </fill>
    </dxf>
    <dxf>
      <font>
        <color theme="9" tint="-0.499984740745262"/>
      </font>
      <fill>
        <patternFill>
          <bgColor theme="9" tint="0.79998168889431442"/>
        </patternFill>
      </fill>
    </dxf>
    <dxf>
      <font>
        <color rgb="FF0070C0"/>
      </font>
      <fill>
        <patternFill>
          <bgColor theme="8" tint="0.79998168889431442"/>
        </patternFill>
      </fill>
    </dxf>
    <dxf>
      <font>
        <color rgb="FFFF0000"/>
      </font>
    </dxf>
    <dxf>
      <fill>
        <patternFill>
          <bgColor rgb="FFFF99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CCCCFF"/>
      <color rgb="FFFFFF99"/>
      <color rgb="FFFF9999"/>
      <color rgb="FFFF99CC"/>
      <color rgb="FFA0A0A0"/>
      <color rgb="FFCCFF99"/>
      <color rgb="FFFFCCFF"/>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95249</xdr:colOff>
      <xdr:row>0</xdr:row>
      <xdr:rowOff>23343</xdr:rowOff>
    </xdr:from>
    <xdr:to>
      <xdr:col>50</xdr:col>
      <xdr:colOff>211303</xdr:colOff>
      <xdr:row>32</xdr:row>
      <xdr:rowOff>0</xdr:rowOff>
    </xdr:to>
    <xdr:pic>
      <xdr:nvPicPr>
        <xdr:cNvPr id="11" name="図 10">
          <a:extLst>
            <a:ext uri="{FF2B5EF4-FFF2-40B4-BE49-F238E27FC236}">
              <a16:creationId xmlns:a16="http://schemas.microsoft.com/office/drawing/2014/main" id="{1E23ADF5-7040-E4A6-FB65-96B849DA682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207"/>
        <a:stretch/>
      </xdr:blipFill>
      <xdr:spPr bwMode="auto">
        <a:xfrm>
          <a:off x="16336308" y="23343"/>
          <a:ext cx="7646407" cy="6632951"/>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74706</xdr:colOff>
      <xdr:row>20</xdr:row>
      <xdr:rowOff>97118</xdr:rowOff>
    </xdr:from>
    <xdr:to>
      <xdr:col>41</xdr:col>
      <xdr:colOff>463177</xdr:colOff>
      <xdr:row>23</xdr:row>
      <xdr:rowOff>156882</xdr:rowOff>
    </xdr:to>
    <xdr:cxnSp macro="">
      <xdr:nvCxnSpPr>
        <xdr:cNvPr id="7" name="カギ線コネクタ 6">
          <a:extLst>
            <a:ext uri="{FF2B5EF4-FFF2-40B4-BE49-F238E27FC236}">
              <a16:creationId xmlns:a16="http://schemas.microsoft.com/office/drawing/2014/main" id="{00000000-0008-0000-0100-000007000000}"/>
            </a:ext>
          </a:extLst>
        </xdr:cNvPr>
        <xdr:cNvCxnSpPr/>
      </xdr:nvCxnSpPr>
      <xdr:spPr>
        <a:xfrm>
          <a:off x="12924118" y="4407647"/>
          <a:ext cx="5662706" cy="672353"/>
        </a:xfrm>
        <a:prstGeom prst="bentConnector3">
          <a:avLst>
            <a:gd name="adj1" fmla="val 69525"/>
          </a:avLst>
        </a:prstGeom>
        <a:ln w="666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294867</xdr:colOff>
      <xdr:row>3</xdr:row>
      <xdr:rowOff>186765</xdr:rowOff>
    </xdr:from>
    <xdr:to>
      <xdr:col>42</xdr:col>
      <xdr:colOff>127889</xdr:colOff>
      <xdr:row>6</xdr:row>
      <xdr:rowOff>149412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7163455" y="799353"/>
          <a:ext cx="1715610" cy="620059"/>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694766</xdr:colOff>
      <xdr:row>5</xdr:row>
      <xdr:rowOff>115794</xdr:rowOff>
    </xdr:from>
    <xdr:to>
      <xdr:col>39</xdr:col>
      <xdr:colOff>309808</xdr:colOff>
      <xdr:row>5</xdr:row>
      <xdr:rowOff>115820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V="1">
          <a:off x="11818472" y="1169147"/>
          <a:ext cx="5359924" cy="26"/>
        </a:xfrm>
        <a:prstGeom prst="straightConnector1">
          <a:avLst/>
        </a:prstGeom>
        <a:ln w="635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431477</xdr:colOff>
      <xdr:row>22</xdr:row>
      <xdr:rowOff>172476</xdr:rowOff>
    </xdr:from>
    <xdr:to>
      <xdr:col>44</xdr:col>
      <xdr:colOff>366059</xdr:colOff>
      <xdr:row>24</xdr:row>
      <xdr:rowOff>156882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8555124" y="4878947"/>
          <a:ext cx="1817170" cy="36540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156790</xdr:colOff>
      <xdr:row>8</xdr:row>
      <xdr:rowOff>86989</xdr:rowOff>
    </xdr:from>
    <xdr:to>
      <xdr:col>47</xdr:col>
      <xdr:colOff>553433</xdr:colOff>
      <xdr:row>15</xdr:row>
      <xdr:rowOff>27096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079540" y="1817364"/>
          <a:ext cx="5476643" cy="1495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0" b="1">
              <a:ln w="6350">
                <a:solidFill>
                  <a:schemeClr val="bg1"/>
                </a:solidFill>
              </a:ln>
              <a:solidFill>
                <a:schemeClr val="accent2"/>
              </a:solidFill>
            </a:rPr>
            <a:t>様式第２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9525</xdr:rowOff>
    </xdr:from>
    <xdr:to>
      <xdr:col>7</xdr:col>
      <xdr:colOff>9525</xdr:colOff>
      <xdr:row>5</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76200" y="352425"/>
          <a:ext cx="2095500"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5</xdr:row>
      <xdr:rowOff>202404</xdr:rowOff>
    </xdr:from>
    <xdr:to>
      <xdr:col>14</xdr:col>
      <xdr:colOff>794</xdr:colOff>
      <xdr:row>10</xdr:row>
      <xdr:rowOff>160335</xdr:rowOff>
    </xdr:to>
    <xdr:sp macro="" textlink="">
      <xdr:nvSpPr>
        <xdr:cNvPr id="2" name="矢印: 左 1">
          <a:extLst>
            <a:ext uri="{FF2B5EF4-FFF2-40B4-BE49-F238E27FC236}">
              <a16:creationId xmlns:a16="http://schemas.microsoft.com/office/drawing/2014/main" id="{00000000-0008-0000-0200-000002000000}"/>
            </a:ext>
          </a:extLst>
        </xdr:cNvPr>
        <xdr:cNvSpPr/>
      </xdr:nvSpPr>
      <xdr:spPr>
        <a:xfrm>
          <a:off x="6162675" y="1316829"/>
          <a:ext cx="353219" cy="105330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104775</xdr:colOff>
      <xdr:row>27</xdr:row>
      <xdr:rowOff>238125</xdr:rowOff>
    </xdr:from>
    <xdr:to>
      <xdr:col>13</xdr:col>
      <xdr:colOff>474662</xdr:colOff>
      <xdr:row>32</xdr:row>
      <xdr:rowOff>30162</xdr:rowOff>
    </xdr:to>
    <xdr:sp macro="" textlink="">
      <xdr:nvSpPr>
        <xdr:cNvPr id="4" name="矢印: 左 3">
          <a:extLst>
            <a:ext uri="{FF2B5EF4-FFF2-40B4-BE49-F238E27FC236}">
              <a16:creationId xmlns:a16="http://schemas.microsoft.com/office/drawing/2014/main" id="{00000000-0008-0000-0200-000004000000}"/>
            </a:ext>
          </a:extLst>
        </xdr:cNvPr>
        <xdr:cNvSpPr/>
      </xdr:nvSpPr>
      <xdr:spPr>
        <a:xfrm>
          <a:off x="6143625" y="6477000"/>
          <a:ext cx="369887" cy="10779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41273</xdr:colOff>
      <xdr:row>3</xdr:row>
      <xdr:rowOff>10686</xdr:rowOff>
    </xdr:from>
    <xdr:to>
      <xdr:col>21</xdr:col>
      <xdr:colOff>4645</xdr:colOff>
      <xdr:row>3</xdr:row>
      <xdr:rowOff>237892</xdr:rowOff>
    </xdr:to>
    <xdr:sp macro="" textlink="">
      <xdr:nvSpPr>
        <xdr:cNvPr id="5" name="正方形/長方形 4">
          <a:extLst>
            <a:ext uri="{FF2B5EF4-FFF2-40B4-BE49-F238E27FC236}">
              <a16:creationId xmlns:a16="http://schemas.microsoft.com/office/drawing/2014/main" id="{0C60BAA7-841D-FC78-BBB0-EF5183790DBD}"/>
            </a:ext>
          </a:extLst>
        </xdr:cNvPr>
        <xdr:cNvSpPr/>
      </xdr:nvSpPr>
      <xdr:spPr>
        <a:xfrm>
          <a:off x="10857956" y="600771"/>
          <a:ext cx="1417677" cy="227206"/>
        </a:xfrm>
        <a:prstGeom prst="rect">
          <a:avLst/>
        </a:pr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補助対象経費</a:t>
          </a:r>
        </a:p>
      </xdr:txBody>
    </xdr:sp>
    <xdr:clientData/>
  </xdr:twoCellAnchor>
  <xdr:twoCellAnchor>
    <xdr:from>
      <xdr:col>24</xdr:col>
      <xdr:colOff>0</xdr:colOff>
      <xdr:row>3</xdr:row>
      <xdr:rowOff>0</xdr:rowOff>
    </xdr:from>
    <xdr:to>
      <xdr:col>25</xdr:col>
      <xdr:colOff>28200</xdr:colOff>
      <xdr:row>3</xdr:row>
      <xdr:rowOff>234950</xdr:rowOff>
    </xdr:to>
    <xdr:sp macro="" textlink="">
      <xdr:nvSpPr>
        <xdr:cNvPr id="6" name="正方形/長方形 5">
          <a:extLst>
            <a:ext uri="{FF2B5EF4-FFF2-40B4-BE49-F238E27FC236}">
              <a16:creationId xmlns:a16="http://schemas.microsoft.com/office/drawing/2014/main" id="{8C45FB97-B2DD-4C77-8600-EC1388CC2488}"/>
            </a:ext>
          </a:extLst>
        </xdr:cNvPr>
        <xdr:cNvSpPr/>
      </xdr:nvSpPr>
      <xdr:spPr>
        <a:xfrm>
          <a:off x="12258675" y="600075"/>
          <a:ext cx="1476000" cy="234950"/>
        </a:xfrm>
        <a:prstGeom prst="rect">
          <a:avLst/>
        </a:pr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補助金の額</a:t>
          </a:r>
        </a:p>
      </xdr:txBody>
    </xdr:sp>
    <xdr:clientData/>
  </xdr:twoCellAnchor>
  <xdr:twoCellAnchor>
    <xdr:from>
      <xdr:col>24</xdr:col>
      <xdr:colOff>0</xdr:colOff>
      <xdr:row>24</xdr:row>
      <xdr:rowOff>10686</xdr:rowOff>
    </xdr:from>
    <xdr:to>
      <xdr:col>25</xdr:col>
      <xdr:colOff>2185</xdr:colOff>
      <xdr:row>24</xdr:row>
      <xdr:rowOff>237892</xdr:rowOff>
    </xdr:to>
    <xdr:sp macro="" textlink="">
      <xdr:nvSpPr>
        <xdr:cNvPr id="7" name="正方形/長方形 6">
          <a:extLst>
            <a:ext uri="{FF2B5EF4-FFF2-40B4-BE49-F238E27FC236}">
              <a16:creationId xmlns:a16="http://schemas.microsoft.com/office/drawing/2014/main" id="{410208C4-43DE-458E-932B-4BC292C27944}"/>
            </a:ext>
          </a:extLst>
        </xdr:cNvPr>
        <xdr:cNvSpPr/>
      </xdr:nvSpPr>
      <xdr:spPr>
        <a:xfrm>
          <a:off x="12786732" y="5395796"/>
          <a:ext cx="1400733" cy="227206"/>
        </a:xfrm>
        <a:prstGeom prst="rect">
          <a:avLst/>
        </a:pr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補助金の額</a:t>
          </a:r>
        </a:p>
      </xdr:txBody>
    </xdr:sp>
    <xdr:clientData/>
  </xdr:twoCellAnchor>
  <xdr:twoCellAnchor>
    <xdr:from>
      <xdr:col>19</xdr:col>
      <xdr:colOff>39904</xdr:colOff>
      <xdr:row>24</xdr:row>
      <xdr:rowOff>10686</xdr:rowOff>
    </xdr:from>
    <xdr:to>
      <xdr:col>20</xdr:col>
      <xdr:colOff>1390128</xdr:colOff>
      <xdr:row>24</xdr:row>
      <xdr:rowOff>237892</xdr:rowOff>
    </xdr:to>
    <xdr:sp macro="" textlink="">
      <xdr:nvSpPr>
        <xdr:cNvPr id="8" name="正方形/長方形 7">
          <a:extLst>
            <a:ext uri="{FF2B5EF4-FFF2-40B4-BE49-F238E27FC236}">
              <a16:creationId xmlns:a16="http://schemas.microsoft.com/office/drawing/2014/main" id="{B4C9F8A4-47CC-42A3-A0B9-CC8D7A64B520}"/>
            </a:ext>
          </a:extLst>
        </xdr:cNvPr>
        <xdr:cNvSpPr/>
      </xdr:nvSpPr>
      <xdr:spPr>
        <a:xfrm>
          <a:off x="10853580" y="5479157"/>
          <a:ext cx="1406254" cy="227206"/>
        </a:xfrm>
        <a:prstGeom prst="rect">
          <a:avLst/>
        </a:pr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補助対象経費の実績額</a:t>
          </a:r>
        </a:p>
      </xdr:txBody>
    </xdr:sp>
    <xdr:clientData/>
  </xdr:twoCellAnchor>
  <xdr:twoCellAnchor>
    <xdr:from>
      <xdr:col>25</xdr:col>
      <xdr:colOff>456270</xdr:colOff>
      <xdr:row>24</xdr:row>
      <xdr:rowOff>10686</xdr:rowOff>
    </xdr:from>
    <xdr:to>
      <xdr:col>26</xdr:col>
      <xdr:colOff>3368597</xdr:colOff>
      <xdr:row>24</xdr:row>
      <xdr:rowOff>237892</xdr:rowOff>
    </xdr:to>
    <xdr:sp macro="" textlink="">
      <xdr:nvSpPr>
        <xdr:cNvPr id="9" name="正方形/長方形 8">
          <a:extLst>
            <a:ext uri="{FF2B5EF4-FFF2-40B4-BE49-F238E27FC236}">
              <a16:creationId xmlns:a16="http://schemas.microsoft.com/office/drawing/2014/main" id="{B2669AEB-96BA-45E7-AB74-5A04FF378B61}"/>
            </a:ext>
          </a:extLst>
        </xdr:cNvPr>
        <xdr:cNvSpPr/>
      </xdr:nvSpPr>
      <xdr:spPr>
        <a:xfrm>
          <a:off x="14641550" y="5395796"/>
          <a:ext cx="3376962" cy="227206"/>
        </a:xfrm>
        <a:prstGeom prst="rect">
          <a:avLst/>
        </a:pr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備考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8"/>
  <sheetViews>
    <sheetView tabSelected="1" workbookViewId="0">
      <selection sqref="A1:N1"/>
    </sheetView>
  </sheetViews>
  <sheetFormatPr defaultColWidth="9" defaultRowHeight="13.5" x14ac:dyDescent="0.15"/>
  <cols>
    <col min="1" max="1" width="2.375" style="114" customWidth="1"/>
    <col min="2" max="2" width="9" style="114"/>
    <col min="3" max="3" width="6.875" style="114" customWidth="1"/>
    <col min="4" max="13" width="9" style="114"/>
    <col min="14" max="14" width="4.25" style="114" customWidth="1"/>
    <col min="15" max="16384" width="9" style="114"/>
  </cols>
  <sheetData>
    <row r="1" spans="1:14" ht="103.5" customHeight="1" x14ac:dyDescent="0.15">
      <c r="A1" s="210" t="s">
        <v>259</v>
      </c>
      <c r="B1" s="210"/>
      <c r="C1" s="210"/>
      <c r="D1" s="210"/>
      <c r="E1" s="210"/>
      <c r="F1" s="210"/>
      <c r="G1" s="210"/>
      <c r="H1" s="210"/>
      <c r="I1" s="210"/>
      <c r="J1" s="210"/>
      <c r="K1" s="210"/>
      <c r="L1" s="210"/>
      <c r="M1" s="210"/>
      <c r="N1" s="210"/>
    </row>
    <row r="3" spans="1:14" ht="79.5" customHeight="1" x14ac:dyDescent="0.15">
      <c r="A3" s="209" t="s">
        <v>257</v>
      </c>
      <c r="B3" s="209"/>
      <c r="C3" s="209"/>
      <c r="D3" s="209"/>
      <c r="E3" s="209"/>
      <c r="F3" s="209"/>
      <c r="G3" s="209"/>
      <c r="H3" s="209"/>
      <c r="I3" s="209"/>
      <c r="J3" s="209"/>
      <c r="K3" s="209"/>
      <c r="L3" s="209"/>
      <c r="M3" s="209"/>
      <c r="N3" s="209"/>
    </row>
    <row r="4" spans="1:14" ht="14.25" customHeight="1" x14ac:dyDescent="0.15">
      <c r="A4" s="209"/>
      <c r="B4" s="209"/>
      <c r="C4" s="209"/>
      <c r="D4" s="209"/>
      <c r="E4" s="209"/>
      <c r="F4" s="209"/>
      <c r="G4" s="209"/>
      <c r="H4" s="209"/>
      <c r="I4" s="209"/>
      <c r="J4" s="209"/>
      <c r="K4" s="209"/>
      <c r="L4" s="209"/>
      <c r="M4" s="209"/>
      <c r="N4" s="209"/>
    </row>
    <row r="5" spans="1:14" ht="21" customHeight="1" x14ac:dyDescent="0.15">
      <c r="A5" s="209" t="s">
        <v>239</v>
      </c>
      <c r="B5" s="209"/>
      <c r="C5" s="209"/>
      <c r="D5" s="209"/>
      <c r="E5" s="209"/>
      <c r="F5" s="209"/>
      <c r="G5" s="209"/>
      <c r="H5" s="209"/>
      <c r="I5" s="209"/>
      <c r="J5" s="209"/>
      <c r="K5" s="209"/>
      <c r="L5" s="209"/>
      <c r="M5" s="209"/>
      <c r="N5" s="209"/>
    </row>
    <row r="6" spans="1:14" s="115" customFormat="1" ht="14.25" x14ac:dyDescent="0.15">
      <c r="B6" s="115" t="s">
        <v>225</v>
      </c>
    </row>
    <row r="7" spans="1:14" s="115" customFormat="1" ht="14.25" x14ac:dyDescent="0.15">
      <c r="B7" s="115" t="s">
        <v>224</v>
      </c>
    </row>
    <row r="8" spans="1:14" s="115" customFormat="1" ht="14.25" x14ac:dyDescent="0.15"/>
  </sheetData>
  <sheetProtection algorithmName="SHA-512" hashValue="EPzqPBDFwAdZ6CCkScP1teDqmoH4ri2HmwMfSyDFn0dJ0f85bTJh9Yf2GbTDS8N7CQfoyAMg5mD2IAXOW1Wy9Q==" saltValue="NgIrMHwMqO/MOmRMez0oRw==" spinCount="100000" sheet="1" objects="1" scenarios="1" selectLockedCells="1"/>
  <mergeCells count="4">
    <mergeCell ref="A4:N4"/>
    <mergeCell ref="A5:N5"/>
    <mergeCell ref="A1:N1"/>
    <mergeCell ref="A3:N3"/>
  </mergeCells>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55"/>
  <sheetViews>
    <sheetView zoomScale="85" zoomScaleNormal="85" workbookViewId="0"/>
  </sheetViews>
  <sheetFormatPr defaultColWidth="9" defaultRowHeight="13.5" x14ac:dyDescent="0.15"/>
  <cols>
    <col min="1" max="1" width="2.625" style="117" customWidth="1"/>
    <col min="2" max="3" width="2.625" style="42" customWidth="1"/>
    <col min="4" max="4" width="5" style="42" bestFit="1" customWidth="1"/>
    <col min="5" max="6" width="1.625" style="42" customWidth="1"/>
    <col min="7" max="7" width="9" style="42"/>
    <col min="8" max="8" width="2.75" style="42" customWidth="1"/>
    <col min="9" max="9" width="4.75" style="42" customWidth="1"/>
    <col min="10" max="10" width="4.5" style="42" customWidth="1"/>
    <col min="11" max="12" width="3.625" style="42" customWidth="1"/>
    <col min="13" max="13" width="4.125" style="42" customWidth="1"/>
    <col min="14" max="15" width="3.625" style="42" customWidth="1"/>
    <col min="16" max="16" width="3.125" style="42" customWidth="1"/>
    <col min="17" max="17" width="2.625" style="42" customWidth="1"/>
    <col min="18" max="18" width="5.625" style="42" customWidth="1"/>
    <col min="19" max="24" width="3.625" style="42" customWidth="1"/>
    <col min="25" max="25" width="4.5" style="42" customWidth="1"/>
    <col min="26" max="26" width="1.75" style="42" customWidth="1"/>
    <col min="27" max="27" width="7.25" style="169" customWidth="1"/>
    <col min="28" max="28" width="10.375" style="169" customWidth="1"/>
    <col min="29" max="29" width="2.5" style="169" customWidth="1"/>
    <col min="30" max="30" width="10.375" style="169" customWidth="1"/>
    <col min="31" max="31" width="5.875" style="169" customWidth="1"/>
    <col min="32" max="32" width="12" style="169" customWidth="1"/>
    <col min="33" max="33" width="9" style="169"/>
    <col min="34" max="34" width="6.625" style="169" customWidth="1"/>
    <col min="35" max="35" width="13" style="169" customWidth="1"/>
    <col min="36" max="37" width="11.625" style="169" customWidth="1"/>
    <col min="38" max="38" width="36.875" style="169" customWidth="1"/>
    <col min="39" max="16384" width="9" style="117"/>
  </cols>
  <sheetData>
    <row r="1" spans="1:39" ht="14.25" thickBot="1" x14ac:dyDescent="0.2">
      <c r="A1" s="116"/>
      <c r="B1" s="87"/>
      <c r="C1" s="218" t="s">
        <v>0</v>
      </c>
      <c r="D1" s="218"/>
      <c r="E1" s="218"/>
      <c r="F1" s="218"/>
      <c r="G1" s="218"/>
      <c r="H1" s="87"/>
      <c r="I1" s="87"/>
      <c r="J1" s="87"/>
      <c r="K1" s="87"/>
      <c r="L1" s="87"/>
      <c r="M1" s="87"/>
      <c r="N1" s="87"/>
      <c r="O1" s="87"/>
      <c r="P1" s="87"/>
      <c r="Q1" s="87"/>
      <c r="R1" s="87"/>
      <c r="S1" s="87"/>
      <c r="T1" s="87"/>
      <c r="U1" s="87"/>
      <c r="V1" s="87"/>
      <c r="W1" s="87"/>
      <c r="X1" s="87"/>
      <c r="Y1" s="87"/>
      <c r="Z1" s="87"/>
      <c r="AA1" s="122" t="s">
        <v>1</v>
      </c>
      <c r="AB1" s="119"/>
      <c r="AC1" s="119"/>
      <c r="AD1" s="119"/>
      <c r="AE1" s="119"/>
      <c r="AF1" s="119"/>
      <c r="AG1" s="119"/>
      <c r="AH1" s="119"/>
      <c r="AI1" s="119"/>
      <c r="AJ1" s="119"/>
      <c r="AK1" s="119"/>
      <c r="AL1" s="120"/>
    </row>
    <row r="2" spans="1:39" ht="18" thickBot="1" x14ac:dyDescent="0.2">
      <c r="A2" s="116"/>
      <c r="B2" s="37"/>
      <c r="C2" s="37"/>
      <c r="D2" s="37"/>
      <c r="E2" s="37"/>
      <c r="F2" s="37"/>
      <c r="G2" s="37"/>
      <c r="H2" s="37"/>
      <c r="I2" s="37"/>
      <c r="J2" s="37"/>
      <c r="K2" s="37"/>
      <c r="L2" s="37"/>
      <c r="M2" s="37"/>
      <c r="N2" s="37"/>
      <c r="O2" s="37"/>
      <c r="P2" s="37"/>
      <c r="Q2" s="37"/>
      <c r="R2" s="37"/>
      <c r="S2" s="37"/>
      <c r="T2" s="37" t="s">
        <v>2</v>
      </c>
      <c r="U2" s="212" t="str">
        <f>IFERROR(反映シート!C10,"")</f>
        <v/>
      </c>
      <c r="V2" s="212"/>
      <c r="W2" s="212"/>
      <c r="X2" s="38" t="s">
        <v>3</v>
      </c>
      <c r="Y2" s="37"/>
      <c r="Z2" s="37"/>
      <c r="AA2" s="118"/>
      <c r="AB2" s="244"/>
      <c r="AC2" s="245"/>
      <c r="AD2" s="245"/>
      <c r="AE2" s="245"/>
      <c r="AF2" s="246"/>
      <c r="AG2" s="182" t="s">
        <v>254</v>
      </c>
      <c r="AH2" s="119"/>
      <c r="AI2" s="119"/>
      <c r="AJ2" s="119"/>
      <c r="AK2" s="119"/>
      <c r="AL2" s="120"/>
    </row>
    <row r="3" spans="1:39" ht="17.25" customHeight="1" thickBot="1" x14ac:dyDescent="0.2">
      <c r="A3" s="116"/>
      <c r="B3" s="37"/>
      <c r="C3" s="37"/>
      <c r="D3" s="37"/>
      <c r="E3" s="37"/>
      <c r="F3" s="37"/>
      <c r="G3" s="37"/>
      <c r="H3" s="37"/>
      <c r="I3" s="37"/>
      <c r="J3" s="37"/>
      <c r="K3" s="37"/>
      <c r="L3" s="37"/>
      <c r="M3" s="37"/>
      <c r="N3" s="37"/>
      <c r="O3" s="37"/>
      <c r="P3" s="37"/>
      <c r="Q3" s="37"/>
      <c r="R3" s="37" t="s">
        <v>4</v>
      </c>
      <c r="S3" s="121" t="str">
        <f>IFERROR(反映シート!E18,"")</f>
        <v/>
      </c>
      <c r="T3" s="37" t="s">
        <v>5</v>
      </c>
      <c r="U3" s="121" t="str">
        <f>IFERROR(反映シート!I18,"")</f>
        <v/>
      </c>
      <c r="V3" s="37" t="s">
        <v>6</v>
      </c>
      <c r="W3" s="121" t="str">
        <f>IFERROR(反映シート!M18,"")</f>
        <v/>
      </c>
      <c r="X3" s="37" t="s">
        <v>7</v>
      </c>
      <c r="Y3" s="37"/>
      <c r="Z3" s="37"/>
      <c r="AA3" s="122" t="s">
        <v>232</v>
      </c>
      <c r="AB3" s="119"/>
      <c r="AC3" s="119"/>
      <c r="AD3" s="119"/>
      <c r="AE3" s="119"/>
      <c r="AF3" s="119"/>
      <c r="AG3" s="119"/>
      <c r="AH3" s="119"/>
      <c r="AI3" s="119"/>
      <c r="AJ3" s="119"/>
      <c r="AK3" s="119"/>
      <c r="AL3" s="120"/>
    </row>
    <row r="4" spans="1:39" ht="18" thickBot="1" x14ac:dyDescent="0.2">
      <c r="A4" s="116"/>
      <c r="B4" s="216" t="s">
        <v>263</v>
      </c>
      <c r="C4" s="216"/>
      <c r="D4" s="216"/>
      <c r="E4" s="216"/>
      <c r="F4" s="216"/>
      <c r="G4" s="216"/>
      <c r="H4" s="216"/>
      <c r="I4" s="216"/>
      <c r="J4" s="216"/>
      <c r="K4" s="216"/>
      <c r="L4" s="216"/>
      <c r="M4" s="37"/>
      <c r="N4" s="37"/>
      <c r="O4" s="37"/>
      <c r="P4" s="37"/>
      <c r="Q4" s="37"/>
      <c r="R4" s="38"/>
      <c r="S4" s="123"/>
      <c r="T4" s="38"/>
      <c r="U4" s="124"/>
      <c r="V4" s="38"/>
      <c r="W4" s="124"/>
      <c r="X4" s="38"/>
      <c r="Y4" s="37"/>
      <c r="Z4" s="37"/>
      <c r="AA4" s="118"/>
      <c r="AB4" s="250"/>
      <c r="AC4" s="257"/>
      <c r="AD4" s="251"/>
      <c r="AE4" s="125" t="s">
        <v>256</v>
      </c>
      <c r="AF4" s="119"/>
      <c r="AG4" s="119"/>
      <c r="AH4" s="119"/>
      <c r="AI4" s="119"/>
      <c r="AJ4" s="119"/>
      <c r="AK4" s="119"/>
      <c r="AL4" s="120"/>
      <c r="AM4" s="126"/>
    </row>
    <row r="5" spans="1:39" ht="17.25" x14ac:dyDescent="0.15">
      <c r="A5" s="116"/>
      <c r="B5" s="216"/>
      <c r="C5" s="216"/>
      <c r="D5" s="216"/>
      <c r="E5" s="216"/>
      <c r="F5" s="216"/>
      <c r="G5" s="216"/>
      <c r="H5" s="216"/>
      <c r="I5" s="216"/>
      <c r="J5" s="216"/>
      <c r="K5" s="216"/>
      <c r="L5" s="216"/>
      <c r="M5" s="37"/>
      <c r="N5" s="37"/>
      <c r="O5" s="37"/>
      <c r="P5" s="37"/>
      <c r="Q5" s="37"/>
      <c r="R5" s="38"/>
      <c r="S5" s="123"/>
      <c r="T5" s="38"/>
      <c r="U5" s="124"/>
      <c r="V5" s="38"/>
      <c r="W5" s="124"/>
      <c r="X5" s="38"/>
      <c r="Y5" s="37"/>
      <c r="Z5" s="37"/>
      <c r="AA5" s="127"/>
      <c r="AB5" s="88" t="s">
        <v>264</v>
      </c>
      <c r="AC5" s="119"/>
      <c r="AD5" s="119"/>
      <c r="AE5" s="119"/>
      <c r="AF5" s="119"/>
      <c r="AG5" s="119"/>
      <c r="AH5" s="119"/>
      <c r="AI5" s="119"/>
      <c r="AJ5" s="119"/>
      <c r="AK5" s="119"/>
      <c r="AL5" s="120"/>
    </row>
    <row r="6" spans="1:39" ht="17.25" x14ac:dyDescent="0.15">
      <c r="A6" s="116"/>
      <c r="B6" s="216"/>
      <c r="C6" s="216"/>
      <c r="D6" s="216"/>
      <c r="E6" s="216"/>
      <c r="F6" s="216"/>
      <c r="G6" s="216"/>
      <c r="H6" s="216"/>
      <c r="I6" s="216"/>
      <c r="J6" s="216"/>
      <c r="K6" s="216"/>
      <c r="L6" s="216"/>
      <c r="M6" s="128"/>
      <c r="N6" s="128"/>
      <c r="O6" s="128"/>
      <c r="P6" s="129"/>
      <c r="Q6" s="217" t="str">
        <f>IF(AND(反映シート!$E$32="",反映シート!$E$34="",反映シート!$E$36=""),"",反映シート!$E$32&amp;反映シート!$E$34)</f>
        <v/>
      </c>
      <c r="R6" s="217"/>
      <c r="S6" s="217"/>
      <c r="T6" s="217"/>
      <c r="U6" s="217"/>
      <c r="V6" s="217"/>
      <c r="W6" s="217"/>
      <c r="X6" s="217"/>
      <c r="Y6" s="40"/>
      <c r="Z6" s="40"/>
      <c r="AA6" s="122" t="s">
        <v>236</v>
      </c>
      <c r="AB6" s="130"/>
      <c r="AC6" s="130"/>
      <c r="AD6" s="119"/>
      <c r="AE6" s="119"/>
      <c r="AF6" s="119"/>
      <c r="AG6" s="119"/>
      <c r="AH6" s="119"/>
      <c r="AI6" s="119"/>
      <c r="AJ6" s="119"/>
      <c r="AK6" s="119"/>
      <c r="AL6" s="120"/>
    </row>
    <row r="7" spans="1:39" ht="17.25" x14ac:dyDescent="0.15">
      <c r="A7" s="116"/>
      <c r="B7" s="216"/>
      <c r="C7" s="216"/>
      <c r="D7" s="216"/>
      <c r="E7" s="216"/>
      <c r="F7" s="216"/>
      <c r="G7" s="216"/>
      <c r="H7" s="216"/>
      <c r="I7" s="216"/>
      <c r="J7" s="216"/>
      <c r="K7" s="216"/>
      <c r="L7" s="216"/>
      <c r="M7" s="128"/>
      <c r="N7" s="131"/>
      <c r="O7" s="131"/>
      <c r="P7" s="129"/>
      <c r="Q7" s="217" t="str">
        <f>IF(AND(反映シート!$E$32="",反映シート!$E$34="",反映シート!$E$36=""),"",反映シート!$E$36)</f>
        <v/>
      </c>
      <c r="R7" s="217"/>
      <c r="S7" s="217"/>
      <c r="T7" s="217"/>
      <c r="U7" s="217"/>
      <c r="V7" s="217"/>
      <c r="W7" s="217"/>
      <c r="X7" s="217"/>
      <c r="Y7" s="40"/>
      <c r="Z7" s="40"/>
      <c r="AA7" s="122"/>
      <c r="AB7" s="88" t="s">
        <v>237</v>
      </c>
      <c r="AC7" s="130"/>
      <c r="AD7" s="119"/>
      <c r="AE7" s="119"/>
      <c r="AF7" s="119"/>
      <c r="AG7" s="119"/>
      <c r="AH7" s="119"/>
      <c r="AI7" s="119"/>
      <c r="AJ7" s="119"/>
      <c r="AK7" s="119"/>
      <c r="AL7" s="120"/>
    </row>
    <row r="8" spans="1:39" ht="18" thickBot="1" x14ac:dyDescent="0.2">
      <c r="A8" s="116"/>
      <c r="B8" s="40"/>
      <c r="C8" s="40"/>
      <c r="D8" s="40"/>
      <c r="E8" s="40"/>
      <c r="F8" s="40"/>
      <c r="G8" s="40"/>
      <c r="H8" s="40"/>
      <c r="I8" s="40"/>
      <c r="J8" s="40"/>
      <c r="K8" s="135"/>
      <c r="L8" s="136" t="s">
        <v>9</v>
      </c>
      <c r="M8" s="128"/>
      <c r="N8" s="216" t="s">
        <v>10</v>
      </c>
      <c r="O8" s="216"/>
      <c r="P8" s="129"/>
      <c r="Q8" s="217" t="str">
        <f>IF(AND(反映シート!$E$32="",反映シート!$E$34="",反映シート!$E$36=""),"",反映シート!$E$38)</f>
        <v/>
      </c>
      <c r="R8" s="217"/>
      <c r="S8" s="217"/>
      <c r="T8" s="217"/>
      <c r="U8" s="217"/>
      <c r="V8" s="217"/>
      <c r="W8" s="217"/>
      <c r="X8" s="217"/>
      <c r="Y8" s="40"/>
      <c r="Z8" s="40"/>
      <c r="AA8" s="132" t="s">
        <v>8</v>
      </c>
      <c r="AB8" s="119"/>
      <c r="AC8" s="119"/>
      <c r="AD8" s="119"/>
      <c r="AE8" s="119"/>
      <c r="AF8" s="119"/>
      <c r="AG8" s="119"/>
      <c r="AH8" s="119"/>
      <c r="AI8" s="191" t="s">
        <v>243</v>
      </c>
      <c r="AJ8" s="119"/>
      <c r="AK8" s="119"/>
      <c r="AL8" s="120"/>
    </row>
    <row r="9" spans="1:39" ht="18" thickBot="1" x14ac:dyDescent="0.2">
      <c r="A9" s="116"/>
      <c r="B9" s="37"/>
      <c r="C9" s="37"/>
      <c r="D9" s="37"/>
      <c r="E9" s="37"/>
      <c r="F9" s="37"/>
      <c r="G9" s="37"/>
      <c r="H9" s="37"/>
      <c r="I9" s="37"/>
      <c r="J9" s="37"/>
      <c r="K9" s="37"/>
      <c r="L9" s="37"/>
      <c r="M9" s="37"/>
      <c r="N9" s="218" t="s">
        <v>13</v>
      </c>
      <c r="O9" s="218"/>
      <c r="P9" s="39"/>
      <c r="Q9" s="219" t="str">
        <f>IF(反映シート!O40&lt;&gt;"",反映シート!O40,"")</f>
        <v/>
      </c>
      <c r="R9" s="219"/>
      <c r="S9" s="219"/>
      <c r="T9" s="219"/>
      <c r="U9" s="219"/>
      <c r="V9" s="219"/>
      <c r="W9" s="219"/>
      <c r="X9" s="219"/>
      <c r="Y9" s="37"/>
      <c r="Z9" s="37"/>
      <c r="AA9" s="122"/>
      <c r="AB9" s="119"/>
      <c r="AC9" s="133" t="s">
        <v>11</v>
      </c>
      <c r="AD9" s="223"/>
      <c r="AE9" s="225"/>
      <c r="AF9" s="119" t="s">
        <v>213</v>
      </c>
      <c r="AG9" s="119"/>
      <c r="AH9" s="119"/>
      <c r="AI9" s="119"/>
      <c r="AJ9" s="119"/>
      <c r="AK9" s="119"/>
      <c r="AL9" s="120"/>
    </row>
    <row r="10" spans="1:39" ht="18" customHeight="1" thickBot="1" x14ac:dyDescent="0.2">
      <c r="A10" s="116"/>
      <c r="B10" s="37"/>
      <c r="C10" s="37"/>
      <c r="D10" s="37"/>
      <c r="E10" s="37"/>
      <c r="F10" s="37"/>
      <c r="G10" s="37"/>
      <c r="H10" s="37"/>
      <c r="I10" s="37"/>
      <c r="J10" s="37"/>
      <c r="K10" s="37"/>
      <c r="L10" s="37"/>
      <c r="M10" s="39"/>
      <c r="N10" s="39" t="s">
        <v>15</v>
      </c>
      <c r="O10" s="39"/>
      <c r="P10" s="39"/>
      <c r="Q10" s="219" t="str">
        <f>IF(反映シート!O44&lt;&gt;"",反映シート!O44,"")</f>
        <v/>
      </c>
      <c r="R10" s="219"/>
      <c r="S10" s="219"/>
      <c r="T10" s="220" t="str">
        <f>IF(AND(反映シート!O46&lt;&gt;"",反映シート!O48&lt;&gt;""),反映シート!O46&amp;"　"&amp;反映シート!O48,"")</f>
        <v/>
      </c>
      <c r="U10" s="220"/>
      <c r="V10" s="220"/>
      <c r="W10" s="220"/>
      <c r="X10" s="220"/>
      <c r="Y10" s="37"/>
      <c r="Z10" s="37"/>
      <c r="AA10" s="122"/>
      <c r="AB10" s="119"/>
      <c r="AC10" s="133" t="s">
        <v>14</v>
      </c>
      <c r="AD10" s="223"/>
      <c r="AE10" s="224"/>
      <c r="AF10" s="224"/>
      <c r="AG10" s="224"/>
      <c r="AH10" s="225"/>
      <c r="AI10" s="137" t="s">
        <v>226</v>
      </c>
      <c r="AJ10" s="119"/>
      <c r="AK10" s="119"/>
      <c r="AL10" s="120"/>
    </row>
    <row r="11" spans="1:39" ht="18" customHeight="1" thickBot="1" x14ac:dyDescent="0.2">
      <c r="A11" s="116"/>
      <c r="B11" s="37"/>
      <c r="C11" s="37"/>
      <c r="D11" s="37"/>
      <c r="E11" s="37"/>
      <c r="F11" s="37"/>
      <c r="G11" s="37"/>
      <c r="H11" s="37"/>
      <c r="I11" s="37"/>
      <c r="J11" s="37"/>
      <c r="K11" s="37"/>
      <c r="L11" s="37"/>
      <c r="M11" s="39"/>
      <c r="N11" s="39"/>
      <c r="O11" s="39"/>
      <c r="P11" s="39"/>
      <c r="Q11" s="139"/>
      <c r="R11" s="139"/>
      <c r="S11" s="139"/>
      <c r="T11" s="140"/>
      <c r="U11" s="140"/>
      <c r="V11" s="140"/>
      <c r="W11" s="140"/>
      <c r="X11" s="140"/>
      <c r="Y11" s="37"/>
      <c r="Z11" s="37"/>
      <c r="AA11" s="122"/>
      <c r="AB11" s="119"/>
      <c r="AC11" s="133" t="s">
        <v>16</v>
      </c>
      <c r="AD11" s="244"/>
      <c r="AE11" s="245"/>
      <c r="AF11" s="245"/>
      <c r="AG11" s="245"/>
      <c r="AH11" s="246"/>
      <c r="AI11" s="137" t="s">
        <v>227</v>
      </c>
      <c r="AJ11" s="119"/>
      <c r="AK11" s="138"/>
      <c r="AL11" s="120"/>
    </row>
    <row r="12" spans="1:39" ht="18" customHeight="1" thickBot="1" x14ac:dyDescent="0.2">
      <c r="A12" s="116"/>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122"/>
      <c r="AB12" s="119"/>
      <c r="AC12" s="133" t="s">
        <v>17</v>
      </c>
      <c r="AD12" s="223"/>
      <c r="AE12" s="224"/>
      <c r="AF12" s="224"/>
      <c r="AG12" s="224"/>
      <c r="AH12" s="225"/>
      <c r="AI12" s="137" t="s">
        <v>18</v>
      </c>
      <c r="AJ12" s="119"/>
      <c r="AK12" s="138"/>
      <c r="AL12" s="120"/>
    </row>
    <row r="13" spans="1:39" ht="18" customHeight="1" thickBot="1" x14ac:dyDescent="0.2">
      <c r="A13" s="116"/>
      <c r="B13" s="37"/>
      <c r="C13" s="37"/>
      <c r="D13" s="36" t="s">
        <v>19</v>
      </c>
      <c r="E13" s="212" t="str">
        <f>IF(S3="","",5)</f>
        <v/>
      </c>
      <c r="F13" s="212"/>
      <c r="G13" s="39" t="s">
        <v>20</v>
      </c>
      <c r="H13" s="37"/>
      <c r="I13" s="37"/>
      <c r="J13" s="37"/>
      <c r="K13" s="37"/>
      <c r="L13" s="37"/>
      <c r="M13" s="37"/>
      <c r="N13" s="37"/>
      <c r="O13" s="37"/>
      <c r="P13" s="37"/>
      <c r="Q13" s="37"/>
      <c r="R13" s="37"/>
      <c r="S13" s="37"/>
      <c r="T13" s="37"/>
      <c r="U13" s="37"/>
      <c r="V13" s="37"/>
      <c r="W13" s="37"/>
      <c r="X13" s="37"/>
      <c r="Y13" s="37"/>
      <c r="Z13" s="37"/>
      <c r="AA13" s="122"/>
      <c r="AB13" s="119"/>
      <c r="AC13" s="119"/>
      <c r="AD13" s="119"/>
      <c r="AE13" s="119"/>
      <c r="AF13" s="119"/>
      <c r="AG13" s="119"/>
      <c r="AH13" s="119"/>
      <c r="AI13" s="119"/>
      <c r="AJ13" s="119"/>
      <c r="AK13" s="119"/>
      <c r="AL13" s="120"/>
    </row>
    <row r="14" spans="1:39" ht="18" customHeight="1" thickBot="1" x14ac:dyDescent="0.2">
      <c r="A14" s="116"/>
      <c r="B14" s="37"/>
      <c r="C14" s="37"/>
      <c r="D14" s="39" t="s">
        <v>22</v>
      </c>
      <c r="E14" s="37"/>
      <c r="F14" s="37"/>
      <c r="G14" s="37"/>
      <c r="H14" s="37"/>
      <c r="I14" s="37"/>
      <c r="J14" s="37"/>
      <c r="K14" s="37"/>
      <c r="L14" s="37"/>
      <c r="M14" s="37"/>
      <c r="N14" s="37"/>
      <c r="O14" s="37"/>
      <c r="P14" s="37"/>
      <c r="Q14" s="37"/>
      <c r="R14" s="37"/>
      <c r="S14" s="37"/>
      <c r="T14" s="37"/>
      <c r="U14" s="37"/>
      <c r="V14" s="37"/>
      <c r="W14" s="37"/>
      <c r="X14" s="37"/>
      <c r="Y14" s="37"/>
      <c r="Z14" s="37"/>
      <c r="AA14" s="122" t="s">
        <v>21</v>
      </c>
      <c r="AB14" s="119"/>
      <c r="AC14" s="141"/>
      <c r="AD14" s="223"/>
      <c r="AE14" s="224"/>
      <c r="AF14" s="224"/>
      <c r="AG14" s="224"/>
      <c r="AH14" s="225"/>
      <c r="AI14" s="119"/>
      <c r="AJ14" s="119"/>
      <c r="AK14" s="119"/>
      <c r="AL14" s="120"/>
    </row>
    <row r="15" spans="1:39" ht="18" customHeight="1" thickBot="1" x14ac:dyDescent="0.2">
      <c r="A15" s="116"/>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122"/>
      <c r="AB15" s="119"/>
      <c r="AC15" s="119"/>
      <c r="AD15" s="119"/>
      <c r="AE15" s="119"/>
      <c r="AF15" s="119"/>
      <c r="AG15" s="119"/>
      <c r="AH15" s="119"/>
      <c r="AI15" s="119"/>
      <c r="AJ15" s="119"/>
      <c r="AK15" s="119"/>
      <c r="AL15" s="120"/>
    </row>
    <row r="16" spans="1:39" ht="18" customHeight="1" thickBot="1" x14ac:dyDescent="0.2">
      <c r="A16" s="116"/>
      <c r="B16" s="37"/>
      <c r="C16" s="37"/>
      <c r="D16" s="39" t="s">
        <v>25</v>
      </c>
      <c r="E16" s="39"/>
      <c r="F16" s="39"/>
      <c r="G16" s="39"/>
      <c r="H16" s="39"/>
      <c r="I16" s="39"/>
      <c r="J16" s="39"/>
      <c r="K16" s="39"/>
      <c r="L16" s="39"/>
      <c r="M16" s="39"/>
      <c r="N16" s="39"/>
      <c r="O16" s="39"/>
      <c r="P16" s="39"/>
      <c r="Q16" s="39"/>
      <c r="R16" s="39"/>
      <c r="S16" s="39"/>
      <c r="T16" s="39"/>
      <c r="U16" s="39"/>
      <c r="V16" s="39"/>
      <c r="W16" s="39"/>
      <c r="X16" s="39"/>
      <c r="Y16" s="37"/>
      <c r="Z16" s="37"/>
      <c r="AA16" s="122" t="s">
        <v>233</v>
      </c>
      <c r="AB16" s="119"/>
      <c r="AC16" s="133" t="s">
        <v>24</v>
      </c>
      <c r="AD16" s="223"/>
      <c r="AE16" s="224"/>
      <c r="AF16" s="224"/>
      <c r="AG16" s="224"/>
      <c r="AH16" s="225"/>
      <c r="AI16" s="125" t="s">
        <v>238</v>
      </c>
      <c r="AJ16" s="119"/>
      <c r="AK16" s="119"/>
      <c r="AL16" s="120"/>
    </row>
    <row r="17" spans="1:38" ht="18" customHeight="1" thickBot="1" x14ac:dyDescent="0.2">
      <c r="A17" s="116"/>
      <c r="B17" s="37"/>
      <c r="C17" s="39" t="s">
        <v>28</v>
      </c>
      <c r="D17" s="39"/>
      <c r="E17" s="39"/>
      <c r="F17" s="39"/>
      <c r="G17" s="39"/>
      <c r="H17" s="39"/>
      <c r="I17" s="39"/>
      <c r="J17" s="39"/>
      <c r="K17" s="39"/>
      <c r="L17" s="39"/>
      <c r="M17" s="39"/>
      <c r="N17" s="39"/>
      <c r="O17" s="39"/>
      <c r="P17" s="39"/>
      <c r="Q17" s="39"/>
      <c r="R17" s="39"/>
      <c r="S17" s="39"/>
      <c r="T17" s="39"/>
      <c r="U17" s="39"/>
      <c r="V17" s="39"/>
      <c r="W17" s="39"/>
      <c r="X17" s="39"/>
      <c r="Y17" s="37"/>
      <c r="Z17" s="37"/>
      <c r="AA17" s="254" t="s">
        <v>26</v>
      </c>
      <c r="AB17" s="255"/>
      <c r="AC17" s="256"/>
      <c r="AD17" s="223"/>
      <c r="AE17" s="225"/>
      <c r="AF17" s="133" t="s">
        <v>27</v>
      </c>
      <c r="AG17" s="223"/>
      <c r="AH17" s="225"/>
      <c r="AI17" s="142"/>
      <c r="AJ17" s="142"/>
      <c r="AK17" s="142"/>
      <c r="AL17" s="143"/>
    </row>
    <row r="18" spans="1:38" x14ac:dyDescent="0.15">
      <c r="A18" s="116"/>
      <c r="B18" s="37"/>
      <c r="C18" s="39" t="s">
        <v>29</v>
      </c>
      <c r="D18" s="39"/>
      <c r="E18" s="39"/>
      <c r="F18" s="39"/>
      <c r="G18" s="39"/>
      <c r="H18" s="39"/>
      <c r="I18" s="39"/>
      <c r="J18" s="39"/>
      <c r="K18" s="39"/>
      <c r="L18" s="39"/>
      <c r="M18" s="39"/>
      <c r="N18" s="39"/>
      <c r="O18" s="39"/>
      <c r="P18" s="39"/>
      <c r="Q18" s="39"/>
      <c r="R18" s="39"/>
      <c r="S18" s="39"/>
      <c r="T18" s="39"/>
      <c r="U18" s="39"/>
      <c r="V18" s="39"/>
      <c r="W18" s="39"/>
      <c r="X18" s="39"/>
      <c r="Y18" s="37"/>
      <c r="Z18" s="37"/>
      <c r="AA18" s="144"/>
      <c r="AB18" s="142"/>
      <c r="AC18" s="142"/>
      <c r="AD18" s="142"/>
      <c r="AE18" s="142"/>
      <c r="AF18" s="142"/>
      <c r="AG18" s="142"/>
      <c r="AH18" s="142"/>
      <c r="AI18" s="119"/>
      <c r="AJ18" s="119"/>
      <c r="AK18" s="119"/>
      <c r="AL18" s="120"/>
    </row>
    <row r="19" spans="1:38" ht="15.75" customHeight="1" x14ac:dyDescent="0.15">
      <c r="A19" s="116"/>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118"/>
      <c r="AB19" s="119"/>
      <c r="AC19" s="119"/>
      <c r="AD19" s="119"/>
      <c r="AE19" s="119"/>
      <c r="AF19" s="119"/>
      <c r="AG19" s="119"/>
      <c r="AH19" s="119"/>
      <c r="AI19" s="119"/>
      <c r="AJ19" s="119"/>
      <c r="AK19" s="119"/>
      <c r="AL19" s="120"/>
    </row>
    <row r="20" spans="1:38" x14ac:dyDescent="0.15">
      <c r="A20" s="116"/>
      <c r="B20" s="37"/>
      <c r="C20" s="235" t="s">
        <v>30</v>
      </c>
      <c r="D20" s="235"/>
      <c r="E20" s="235"/>
      <c r="F20" s="235"/>
      <c r="G20" s="235"/>
      <c r="H20" s="235"/>
      <c r="I20" s="235"/>
      <c r="J20" s="235"/>
      <c r="K20" s="235"/>
      <c r="L20" s="235"/>
      <c r="M20" s="235"/>
      <c r="N20" s="235"/>
      <c r="O20" s="235"/>
      <c r="P20" s="235"/>
      <c r="Q20" s="235"/>
      <c r="R20" s="235"/>
      <c r="S20" s="235"/>
      <c r="T20" s="235"/>
      <c r="U20" s="235"/>
      <c r="V20" s="235"/>
      <c r="W20" s="235"/>
      <c r="X20" s="235"/>
      <c r="Y20" s="37"/>
      <c r="Z20" s="37"/>
      <c r="AA20" s="118"/>
      <c r="AB20" s="119"/>
      <c r="AC20" s="119"/>
      <c r="AD20" s="119"/>
      <c r="AE20" s="119"/>
      <c r="AF20" s="119"/>
      <c r="AG20" s="119"/>
      <c r="AH20" s="119"/>
      <c r="AI20" s="119"/>
      <c r="AJ20" s="119"/>
      <c r="AK20" s="119"/>
      <c r="AL20" s="120"/>
    </row>
    <row r="21" spans="1:38" ht="14.25" thickBot="1" x14ac:dyDescent="0.2">
      <c r="A21" s="116"/>
      <c r="B21" s="37"/>
      <c r="C21" s="39"/>
      <c r="D21" s="37"/>
      <c r="E21" s="37"/>
      <c r="F21" s="37"/>
      <c r="G21" s="37"/>
      <c r="H21" s="37"/>
      <c r="I21" s="37"/>
      <c r="J21" s="243" t="str">
        <f>IF(反映シート!C54="","",反映シート!C54)</f>
        <v/>
      </c>
      <c r="K21" s="243"/>
      <c r="L21" s="243"/>
      <c r="M21" s="243"/>
      <c r="N21" s="243"/>
      <c r="O21" s="243"/>
      <c r="P21" s="243"/>
      <c r="Q21" s="243"/>
      <c r="R21" s="243"/>
      <c r="S21" s="243"/>
      <c r="T21" s="243"/>
      <c r="U21" s="243"/>
      <c r="V21" s="243"/>
      <c r="W21" s="243"/>
      <c r="X21" s="58"/>
      <c r="Y21" s="37"/>
      <c r="Z21" s="37"/>
      <c r="AA21" s="122" t="s">
        <v>31</v>
      </c>
      <c r="AB21" s="119"/>
      <c r="AC21" s="119"/>
      <c r="AD21" s="119"/>
      <c r="AE21" s="119"/>
      <c r="AF21" s="119"/>
      <c r="AG21" s="119"/>
      <c r="AH21" s="119"/>
      <c r="AI21" s="119"/>
      <c r="AJ21" s="119"/>
      <c r="AK21" s="119"/>
      <c r="AL21" s="120"/>
    </row>
    <row r="22" spans="1:38" ht="18" thickBot="1" x14ac:dyDescent="0.4">
      <c r="A22" s="116"/>
      <c r="B22" s="37"/>
      <c r="C22" s="39" t="s">
        <v>32</v>
      </c>
      <c r="D22" s="37"/>
      <c r="E22" s="37"/>
      <c r="F22" s="37"/>
      <c r="G22" s="37"/>
      <c r="H22" s="37"/>
      <c r="I22" s="37"/>
      <c r="J22" s="243"/>
      <c r="K22" s="243"/>
      <c r="L22" s="243"/>
      <c r="M22" s="243"/>
      <c r="N22" s="243"/>
      <c r="O22" s="243"/>
      <c r="P22" s="243"/>
      <c r="Q22" s="243"/>
      <c r="R22" s="243"/>
      <c r="S22" s="243"/>
      <c r="T22" s="243"/>
      <c r="U22" s="243"/>
      <c r="V22" s="243"/>
      <c r="W22" s="243"/>
      <c r="X22" s="145"/>
      <c r="Y22" s="37"/>
      <c r="Z22" s="146"/>
      <c r="AA22" s="118"/>
      <c r="AB22" s="223"/>
      <c r="AC22" s="224"/>
      <c r="AD22" s="224"/>
      <c r="AE22" s="224"/>
      <c r="AF22" s="224"/>
      <c r="AG22" s="224"/>
      <c r="AH22" s="224"/>
      <c r="AI22" s="225"/>
      <c r="AJ22" s="125" t="s">
        <v>229</v>
      </c>
      <c r="AK22" s="119"/>
      <c r="AL22" s="120"/>
    </row>
    <row r="23" spans="1:38" ht="17.25" x14ac:dyDescent="0.35">
      <c r="A23" s="116"/>
      <c r="B23" s="37"/>
      <c r="C23" s="37"/>
      <c r="D23" s="58" t="s">
        <v>33</v>
      </c>
      <c r="E23" s="37"/>
      <c r="F23" s="37"/>
      <c r="G23" s="146"/>
      <c r="H23" s="146"/>
      <c r="I23" s="146"/>
      <c r="J23" s="243"/>
      <c r="K23" s="243"/>
      <c r="L23" s="243"/>
      <c r="M23" s="243"/>
      <c r="N23" s="243"/>
      <c r="O23" s="243"/>
      <c r="P23" s="243"/>
      <c r="Q23" s="243"/>
      <c r="R23" s="243"/>
      <c r="S23" s="243"/>
      <c r="T23" s="243"/>
      <c r="U23" s="243"/>
      <c r="V23" s="243"/>
      <c r="W23" s="243"/>
      <c r="X23" s="147"/>
      <c r="Y23" s="146"/>
      <c r="Z23" s="37"/>
      <c r="AA23" s="118"/>
      <c r="AB23" s="88" t="s">
        <v>210</v>
      </c>
      <c r="AC23" s="119"/>
      <c r="AD23" s="119"/>
      <c r="AE23" s="119"/>
      <c r="AF23" s="119"/>
      <c r="AG23" s="119"/>
      <c r="AH23" s="119"/>
      <c r="AI23" s="119"/>
      <c r="AJ23" s="119"/>
      <c r="AK23" s="119"/>
      <c r="AL23" s="120"/>
    </row>
    <row r="24" spans="1:38" x14ac:dyDescent="0.15">
      <c r="A24" s="116"/>
      <c r="B24" s="37"/>
      <c r="C24" s="37"/>
      <c r="D24" s="37" t="s">
        <v>34</v>
      </c>
      <c r="E24" s="37"/>
      <c r="F24" s="37"/>
      <c r="G24" s="37"/>
      <c r="H24" s="37"/>
      <c r="I24" s="37"/>
      <c r="J24" s="37"/>
      <c r="K24" s="37"/>
      <c r="L24" s="37"/>
      <c r="M24" s="37"/>
      <c r="N24" s="37"/>
      <c r="O24" s="37"/>
      <c r="P24" s="37"/>
      <c r="Q24" s="37"/>
      <c r="R24" s="37"/>
      <c r="S24" s="37"/>
      <c r="T24" s="37"/>
      <c r="U24" s="37"/>
      <c r="V24" s="37"/>
      <c r="W24" s="37"/>
      <c r="X24" s="37"/>
      <c r="Y24" s="37"/>
      <c r="Z24" s="37"/>
      <c r="AA24" s="118"/>
      <c r="AB24" s="88" t="s">
        <v>235</v>
      </c>
      <c r="AC24" s="119"/>
      <c r="AD24" s="119"/>
      <c r="AE24" s="119"/>
      <c r="AF24" s="119"/>
      <c r="AG24" s="119"/>
      <c r="AH24" s="119"/>
      <c r="AI24" s="119"/>
      <c r="AJ24" s="119"/>
      <c r="AK24" s="119"/>
      <c r="AL24" s="120"/>
    </row>
    <row r="25" spans="1:38" x14ac:dyDescent="0.15">
      <c r="A25" s="116"/>
      <c r="B25" s="37"/>
      <c r="C25" s="37"/>
      <c r="D25" s="148" t="s">
        <v>35</v>
      </c>
      <c r="E25" s="37"/>
      <c r="F25" s="37"/>
      <c r="G25" s="37"/>
      <c r="H25" s="37"/>
      <c r="I25" s="37"/>
      <c r="J25" s="37"/>
      <c r="K25" s="37"/>
      <c r="L25" s="37"/>
      <c r="M25" s="37"/>
      <c r="N25" s="37"/>
      <c r="O25" s="37"/>
      <c r="P25" s="37"/>
      <c r="Q25" s="37"/>
      <c r="R25" s="37"/>
      <c r="S25" s="37"/>
      <c r="T25" s="37"/>
      <c r="U25" s="37"/>
      <c r="V25" s="37"/>
      <c r="W25" s="37"/>
      <c r="X25" s="37"/>
      <c r="Y25" s="37"/>
      <c r="Z25" s="37"/>
      <c r="AA25" s="118"/>
      <c r="AB25" s="119"/>
      <c r="AC25" s="119"/>
      <c r="AD25" s="119"/>
      <c r="AE25" s="119"/>
      <c r="AF25" s="119"/>
      <c r="AG25" s="119"/>
      <c r="AH25" s="119"/>
      <c r="AI25" s="119"/>
      <c r="AJ25" s="119"/>
      <c r="AK25" s="119"/>
      <c r="AL25" s="120"/>
    </row>
    <row r="26" spans="1:38" ht="14.25" customHeight="1" x14ac:dyDescent="0.15">
      <c r="A26" s="116"/>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118"/>
      <c r="AB26" s="149"/>
      <c r="AC26" s="149"/>
      <c r="AD26" s="149"/>
      <c r="AE26" s="149"/>
      <c r="AF26" s="119"/>
      <c r="AG26" s="119"/>
      <c r="AH26" s="119"/>
      <c r="AI26" s="119"/>
      <c r="AJ26" s="119"/>
      <c r="AK26" s="119"/>
      <c r="AL26" s="120"/>
    </row>
    <row r="27" spans="1:38" ht="15.75" customHeight="1" thickBot="1" x14ac:dyDescent="0.2">
      <c r="A27" s="116"/>
      <c r="B27" s="37"/>
      <c r="C27" s="39" t="s">
        <v>36</v>
      </c>
      <c r="D27" s="37"/>
      <c r="E27" s="37"/>
      <c r="F27" s="37"/>
      <c r="G27" s="37"/>
      <c r="H27" s="37"/>
      <c r="I27" s="37"/>
      <c r="J27" s="37"/>
      <c r="K27" s="37"/>
      <c r="L27" s="37"/>
      <c r="M27" s="37"/>
      <c r="N27" s="37"/>
      <c r="O27" s="37"/>
      <c r="P27" s="37"/>
      <c r="Q27" s="37"/>
      <c r="R27" s="37"/>
      <c r="S27" s="37"/>
      <c r="T27" s="37"/>
      <c r="U27" s="37"/>
      <c r="V27" s="37"/>
      <c r="W27" s="37"/>
      <c r="X27" s="37"/>
      <c r="Y27" s="37"/>
      <c r="Z27" s="37"/>
      <c r="AA27" s="150" t="s">
        <v>214</v>
      </c>
      <c r="AB27" s="119"/>
      <c r="AC27" s="119"/>
      <c r="AD27" s="119"/>
      <c r="AE27" s="88"/>
      <c r="AF27" s="119"/>
      <c r="AG27" s="119"/>
      <c r="AH27" s="119"/>
      <c r="AI27" s="119"/>
      <c r="AJ27" s="119"/>
      <c r="AK27" s="119"/>
      <c r="AL27" s="120"/>
    </row>
    <row r="28" spans="1:38" ht="18" thickBot="1" x14ac:dyDescent="0.2">
      <c r="A28" s="116"/>
      <c r="B28" s="37"/>
      <c r="C28" s="37"/>
      <c r="D28" s="151" t="s">
        <v>37</v>
      </c>
      <c r="E28" s="37"/>
      <c r="F28" s="242" t="s">
        <v>38</v>
      </c>
      <c r="G28" s="242"/>
      <c r="H28" s="242"/>
      <c r="I28" s="242"/>
      <c r="J28" s="152"/>
      <c r="K28" s="152"/>
      <c r="L28" s="37"/>
      <c r="M28" s="153" t="s">
        <v>39</v>
      </c>
      <c r="N28" s="212" t="str">
        <f>反映シート!E63</f>
        <v/>
      </c>
      <c r="O28" s="212"/>
      <c r="P28" s="212"/>
      <c r="Q28" s="212"/>
      <c r="R28" s="212"/>
      <c r="S28" s="212"/>
      <c r="T28" s="37" t="s">
        <v>3</v>
      </c>
      <c r="U28" s="37"/>
      <c r="V28" s="37"/>
      <c r="W28" s="37"/>
      <c r="X28" s="37"/>
      <c r="Y28" s="37"/>
      <c r="Z28" s="37"/>
      <c r="AA28" s="118"/>
      <c r="AB28" s="119"/>
      <c r="AC28" s="119"/>
      <c r="AD28" s="119"/>
      <c r="AE28" s="133" t="s">
        <v>40</v>
      </c>
      <c r="AF28" s="252"/>
      <c r="AG28" s="253"/>
      <c r="AH28" s="125" t="s">
        <v>255</v>
      </c>
      <c r="AI28" s="119"/>
      <c r="AJ28" s="119"/>
      <c r="AK28" s="119"/>
      <c r="AL28" s="120"/>
    </row>
    <row r="29" spans="1:38" ht="18" thickBot="1" x14ac:dyDescent="0.2">
      <c r="A29" s="116"/>
      <c r="B29" s="37"/>
      <c r="C29" s="37"/>
      <c r="D29" s="151" t="s">
        <v>41</v>
      </c>
      <c r="E29" s="37"/>
      <c r="F29" s="242" t="s">
        <v>42</v>
      </c>
      <c r="G29" s="242"/>
      <c r="H29" s="242"/>
      <c r="I29" s="242"/>
      <c r="J29" s="152"/>
      <c r="K29" s="152"/>
      <c r="L29" s="37"/>
      <c r="M29" s="153" t="s">
        <v>4</v>
      </c>
      <c r="N29" s="123" t="str">
        <f>反映シート!E65</f>
        <v/>
      </c>
      <c r="O29" s="38" t="s">
        <v>5</v>
      </c>
      <c r="P29" s="123" t="str">
        <f>反映シート!I65</f>
        <v/>
      </c>
      <c r="Q29" s="38" t="s">
        <v>6</v>
      </c>
      <c r="R29" s="212" t="str">
        <f>反映シート!M65</f>
        <v/>
      </c>
      <c r="S29" s="212"/>
      <c r="T29" s="37" t="s">
        <v>7</v>
      </c>
      <c r="U29" s="37"/>
      <c r="V29" s="37"/>
      <c r="W29" s="37"/>
      <c r="X29" s="37"/>
      <c r="Y29" s="37"/>
      <c r="Z29" s="37"/>
      <c r="AA29" s="118"/>
      <c r="AB29" s="119"/>
      <c r="AC29" s="119"/>
      <c r="AD29" s="119"/>
      <c r="AE29" s="133" t="s">
        <v>43</v>
      </c>
      <c r="AF29" s="250"/>
      <c r="AG29" s="251"/>
      <c r="AH29" s="125" t="s">
        <v>253</v>
      </c>
      <c r="AI29" s="119"/>
      <c r="AJ29" s="119"/>
      <c r="AK29" s="119"/>
      <c r="AL29" s="120"/>
    </row>
    <row r="30" spans="1:38" ht="18" thickBot="1" x14ac:dyDescent="0.2">
      <c r="A30" s="116"/>
      <c r="B30" s="37"/>
      <c r="C30" s="37"/>
      <c r="D30" s="151" t="s">
        <v>44</v>
      </c>
      <c r="E30" s="37"/>
      <c r="F30" s="242" t="s">
        <v>45</v>
      </c>
      <c r="G30" s="242"/>
      <c r="H30" s="242"/>
      <c r="I30" s="242"/>
      <c r="J30" s="152"/>
      <c r="K30" s="152"/>
      <c r="L30" s="37"/>
      <c r="M30" s="153" t="s">
        <v>46</v>
      </c>
      <c r="N30" s="211" t="str">
        <f>IF($AF$30=0,"",$AF$30)</f>
        <v/>
      </c>
      <c r="O30" s="211"/>
      <c r="P30" s="211"/>
      <c r="Q30" s="211"/>
      <c r="R30" s="211"/>
      <c r="S30" s="211"/>
      <c r="T30" s="37" t="s">
        <v>47</v>
      </c>
      <c r="U30" s="37"/>
      <c r="V30" s="37"/>
      <c r="W30" s="37"/>
      <c r="X30" s="37"/>
      <c r="Y30" s="37"/>
      <c r="Z30" s="37"/>
      <c r="AA30" s="118"/>
      <c r="AB30" s="119"/>
      <c r="AC30" s="154"/>
      <c r="AD30" s="154"/>
      <c r="AE30" s="133" t="s">
        <v>48</v>
      </c>
      <c r="AF30" s="240"/>
      <c r="AG30" s="241"/>
      <c r="AH30" s="88" t="s">
        <v>212</v>
      </c>
      <c r="AI30" s="119"/>
      <c r="AJ30" s="119"/>
      <c r="AK30" s="119"/>
      <c r="AL30" s="120"/>
    </row>
    <row r="31" spans="1:38" ht="15" customHeight="1" x14ac:dyDescent="0.15">
      <c r="A31" s="116"/>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118"/>
      <c r="AB31" s="119"/>
      <c r="AC31" s="119"/>
      <c r="AD31" s="119"/>
      <c r="AE31" s="119"/>
      <c r="AF31" s="119"/>
      <c r="AG31" s="119"/>
      <c r="AH31" s="119"/>
      <c r="AI31" s="119"/>
      <c r="AJ31" s="119"/>
      <c r="AK31" s="119"/>
      <c r="AL31" s="120"/>
    </row>
    <row r="32" spans="1:38" x14ac:dyDescent="0.15">
      <c r="A32" s="116"/>
      <c r="B32" s="37"/>
      <c r="C32" s="39" t="s">
        <v>49</v>
      </c>
      <c r="D32" s="37"/>
      <c r="E32" s="37"/>
      <c r="F32" s="37"/>
      <c r="G32" s="37"/>
      <c r="H32" s="37"/>
      <c r="I32" s="37"/>
      <c r="J32" s="37"/>
      <c r="K32" s="37"/>
      <c r="L32" s="37"/>
      <c r="M32" s="37"/>
      <c r="N32" s="37"/>
      <c r="O32" s="37"/>
      <c r="P32" s="37"/>
      <c r="Q32" s="37"/>
      <c r="R32" s="37"/>
      <c r="S32" s="37"/>
      <c r="T32" s="37"/>
      <c r="U32" s="37"/>
      <c r="V32" s="37"/>
      <c r="W32" s="37"/>
      <c r="X32" s="37"/>
      <c r="Y32" s="37"/>
      <c r="Z32" s="37"/>
      <c r="AA32" s="155" t="s">
        <v>50</v>
      </c>
      <c r="AB32" s="149"/>
      <c r="AC32" s="149"/>
      <c r="AD32" s="149"/>
      <c r="AE32" s="149"/>
      <c r="AF32" s="119"/>
      <c r="AG32" s="119"/>
      <c r="AH32" s="119"/>
      <c r="AI32" s="119"/>
      <c r="AJ32" s="119"/>
      <c r="AK32" s="119"/>
      <c r="AL32" s="120"/>
    </row>
    <row r="33" spans="1:38" ht="18" thickBot="1" x14ac:dyDescent="0.2">
      <c r="A33" s="116"/>
      <c r="B33" s="37"/>
      <c r="C33" s="37"/>
      <c r="D33" s="39" t="s">
        <v>51</v>
      </c>
      <c r="E33" s="37"/>
      <c r="F33" s="37"/>
      <c r="G33" s="37"/>
      <c r="H33" s="37"/>
      <c r="I33" s="156"/>
      <c r="J33" s="156"/>
      <c r="K33" s="156"/>
      <c r="L33" s="156"/>
      <c r="M33" s="37" t="s">
        <v>46</v>
      </c>
      <c r="N33" s="211" t="str">
        <f>IF(様式第９_別紙入力シート!$E$41=0,"",様式第９_別紙入力シート!$E$41)</f>
        <v/>
      </c>
      <c r="O33" s="211"/>
      <c r="P33" s="211"/>
      <c r="Q33" s="211"/>
      <c r="R33" s="211"/>
      <c r="S33" s="211"/>
      <c r="T33" s="37" t="s">
        <v>47</v>
      </c>
      <c r="U33" s="37"/>
      <c r="V33" s="37"/>
      <c r="W33" s="37"/>
      <c r="X33" s="37"/>
      <c r="Y33" s="37"/>
      <c r="Z33" s="37"/>
      <c r="AA33" s="122" t="s">
        <v>52</v>
      </c>
      <c r="AB33" s="119"/>
      <c r="AC33" s="119"/>
      <c r="AD33" s="119"/>
      <c r="AE33" s="119"/>
      <c r="AF33" s="119"/>
      <c r="AG33" s="119"/>
      <c r="AH33" s="119"/>
      <c r="AI33" s="119"/>
      <c r="AJ33" s="119"/>
      <c r="AK33" s="119"/>
      <c r="AL33" s="120"/>
    </row>
    <row r="34" spans="1:38" ht="18" thickBot="1" x14ac:dyDescent="0.2">
      <c r="A34" s="116"/>
      <c r="B34" s="37"/>
      <c r="C34" s="37"/>
      <c r="D34" s="39" t="s">
        <v>53</v>
      </c>
      <c r="E34" s="37"/>
      <c r="F34" s="37"/>
      <c r="G34" s="37"/>
      <c r="H34" s="37"/>
      <c r="I34" s="156"/>
      <c r="J34" s="156"/>
      <c r="K34" s="156"/>
      <c r="L34" s="156"/>
      <c r="M34" s="37" t="s">
        <v>4</v>
      </c>
      <c r="N34" s="123" t="str">
        <f>反映シート!E73</f>
        <v/>
      </c>
      <c r="O34" s="38" t="s">
        <v>5</v>
      </c>
      <c r="P34" s="123" t="str">
        <f>反映シート!I73</f>
        <v/>
      </c>
      <c r="Q34" s="38" t="s">
        <v>6</v>
      </c>
      <c r="R34" s="212" t="str">
        <f>反映シート!M73</f>
        <v/>
      </c>
      <c r="S34" s="212"/>
      <c r="T34" s="37" t="s">
        <v>7</v>
      </c>
      <c r="U34" s="37"/>
      <c r="V34" s="37"/>
      <c r="W34" s="37"/>
      <c r="X34" s="37"/>
      <c r="Y34" s="37"/>
      <c r="Z34" s="37"/>
      <c r="AA34" s="118"/>
      <c r="AB34" s="119"/>
      <c r="AC34" s="119"/>
      <c r="AD34" s="133"/>
      <c r="AE34" s="119"/>
      <c r="AF34" s="250"/>
      <c r="AG34" s="251"/>
      <c r="AH34" s="125" t="s">
        <v>258</v>
      </c>
      <c r="AI34" s="119"/>
      <c r="AJ34" s="119"/>
      <c r="AK34" s="119"/>
      <c r="AL34" s="120"/>
    </row>
    <row r="35" spans="1:38" ht="17.25" customHeight="1" x14ac:dyDescent="0.15">
      <c r="A35" s="11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118"/>
      <c r="AB35" s="119"/>
      <c r="AC35" s="119"/>
      <c r="AD35" s="119"/>
      <c r="AE35" s="119"/>
      <c r="AF35" s="119"/>
      <c r="AG35" s="119"/>
      <c r="AH35" s="119"/>
      <c r="AI35" s="119"/>
      <c r="AJ35" s="119"/>
      <c r="AK35" s="119"/>
      <c r="AL35" s="120"/>
    </row>
    <row r="36" spans="1:38" x14ac:dyDescent="0.15">
      <c r="A36" s="116"/>
      <c r="B36" s="37"/>
      <c r="C36" s="39" t="s">
        <v>216</v>
      </c>
      <c r="D36" s="37"/>
      <c r="E36" s="37"/>
      <c r="F36" s="37"/>
      <c r="G36" s="37"/>
      <c r="H36" s="37"/>
      <c r="I36" s="37"/>
      <c r="J36" s="37"/>
      <c r="K36" s="37"/>
      <c r="L36" s="37"/>
      <c r="M36" s="37"/>
      <c r="N36" s="37"/>
      <c r="O36" s="37"/>
      <c r="P36" s="37"/>
      <c r="Q36" s="37"/>
      <c r="R36" s="37"/>
      <c r="S36" s="37"/>
      <c r="T36" s="37"/>
      <c r="U36" s="37"/>
      <c r="V36" s="37"/>
      <c r="W36" s="37"/>
      <c r="X36" s="37"/>
      <c r="Y36" s="37"/>
      <c r="Z36" s="37"/>
      <c r="AA36" s="144"/>
      <c r="AB36" s="88" t="s">
        <v>241</v>
      </c>
      <c r="AC36" s="142"/>
      <c r="AD36" s="142"/>
      <c r="AE36" s="142"/>
      <c r="AF36" s="142"/>
      <c r="AG36" s="142"/>
      <c r="AH36" s="142"/>
      <c r="AI36" s="142"/>
      <c r="AJ36" s="142"/>
      <c r="AK36" s="142"/>
      <c r="AL36" s="143"/>
    </row>
    <row r="37" spans="1:38" x14ac:dyDescent="0.15">
      <c r="A37" s="116"/>
      <c r="B37" s="37"/>
      <c r="C37" s="37"/>
      <c r="D37" s="39" t="s">
        <v>54</v>
      </c>
      <c r="E37" s="37"/>
      <c r="F37" s="37"/>
      <c r="G37" s="37"/>
      <c r="H37" s="37"/>
      <c r="I37" s="37"/>
      <c r="J37" s="37"/>
      <c r="K37" s="37"/>
      <c r="L37" s="37"/>
      <c r="M37" s="37"/>
      <c r="N37" s="37"/>
      <c r="O37" s="37"/>
      <c r="P37" s="37"/>
      <c r="Q37" s="37"/>
      <c r="R37" s="37"/>
      <c r="S37" s="37"/>
      <c r="T37" s="37"/>
      <c r="U37" s="37"/>
      <c r="V37" s="37"/>
      <c r="W37" s="37"/>
      <c r="X37" s="37"/>
      <c r="Y37" s="37"/>
      <c r="Z37" s="37"/>
      <c r="AA37" s="144"/>
      <c r="AB37" s="157" t="s">
        <v>242</v>
      </c>
      <c r="AC37" s="142"/>
      <c r="AD37" s="142"/>
      <c r="AE37" s="142"/>
      <c r="AF37" s="142"/>
      <c r="AG37" s="142"/>
      <c r="AH37" s="142"/>
      <c r="AI37" s="142"/>
      <c r="AJ37" s="142"/>
      <c r="AK37" s="142"/>
      <c r="AL37" s="143"/>
    </row>
    <row r="38" spans="1:38" x14ac:dyDescent="0.15">
      <c r="A38" s="116"/>
      <c r="B38" s="37"/>
      <c r="C38" s="37"/>
      <c r="D38" s="158" t="s">
        <v>55</v>
      </c>
      <c r="E38" s="37"/>
      <c r="F38" s="37"/>
      <c r="G38" s="37"/>
      <c r="H38" s="37"/>
      <c r="I38" s="37"/>
      <c r="J38" s="37"/>
      <c r="K38" s="37"/>
      <c r="L38" s="37"/>
      <c r="M38" s="37"/>
      <c r="N38" s="37"/>
      <c r="O38" s="37"/>
      <c r="P38" s="37"/>
      <c r="Q38" s="37"/>
      <c r="R38" s="37"/>
      <c r="S38" s="37"/>
      <c r="T38" s="37"/>
      <c r="U38" s="37"/>
      <c r="V38" s="37"/>
      <c r="W38" s="37"/>
      <c r="X38" s="37"/>
      <c r="Y38" s="37"/>
      <c r="Z38" s="37"/>
      <c r="AA38" s="144"/>
      <c r="AB38" s="159" t="s">
        <v>260</v>
      </c>
      <c r="AC38" s="142"/>
      <c r="AD38" s="142"/>
      <c r="AE38" s="142"/>
      <c r="AF38" s="142"/>
      <c r="AG38" s="142"/>
      <c r="AH38" s="142"/>
      <c r="AI38" s="142"/>
      <c r="AJ38" s="142"/>
      <c r="AK38" s="142"/>
      <c r="AL38" s="143"/>
    </row>
    <row r="39" spans="1:38" ht="14.25" customHeight="1" x14ac:dyDescent="0.15">
      <c r="A39" s="116"/>
      <c r="B39" s="37"/>
      <c r="C39" s="37"/>
      <c r="D39" s="148" t="s">
        <v>261</v>
      </c>
      <c r="E39" s="37"/>
      <c r="F39" s="37"/>
      <c r="G39" s="37"/>
      <c r="H39" s="37"/>
      <c r="I39" s="37"/>
      <c r="J39" s="37"/>
      <c r="K39" s="37"/>
      <c r="L39" s="37"/>
      <c r="M39" s="37"/>
      <c r="N39" s="37"/>
      <c r="O39" s="37"/>
      <c r="P39" s="37"/>
      <c r="Q39" s="37"/>
      <c r="R39" s="37"/>
      <c r="S39" s="37"/>
      <c r="T39" s="37"/>
      <c r="U39" s="37"/>
      <c r="V39" s="37"/>
      <c r="W39" s="37"/>
      <c r="X39" s="37"/>
      <c r="Y39" s="37"/>
      <c r="Z39" s="37"/>
      <c r="AA39" s="118"/>
      <c r="AB39" s="119"/>
      <c r="AC39" s="119"/>
      <c r="AD39" s="119"/>
      <c r="AE39" s="119"/>
      <c r="AF39" s="119"/>
      <c r="AG39" s="119"/>
      <c r="AH39" s="119"/>
      <c r="AI39" s="119"/>
      <c r="AJ39" s="119"/>
      <c r="AK39" s="119"/>
      <c r="AL39" s="120"/>
    </row>
    <row r="40" spans="1:38" x14ac:dyDescent="0.15">
      <c r="A40" s="116"/>
      <c r="B40" s="37"/>
      <c r="C40" s="37"/>
      <c r="D40" s="148"/>
      <c r="E40" s="37"/>
      <c r="F40" s="37"/>
      <c r="G40" s="37"/>
      <c r="H40" s="37"/>
      <c r="I40" s="37"/>
      <c r="J40" s="37"/>
      <c r="K40" s="37"/>
      <c r="L40" s="37"/>
      <c r="M40" s="37"/>
      <c r="N40" s="37"/>
      <c r="O40" s="37"/>
      <c r="P40" s="37"/>
      <c r="Q40" s="37"/>
      <c r="R40" s="37"/>
      <c r="S40" s="37"/>
      <c r="T40" s="37"/>
      <c r="U40" s="37"/>
      <c r="V40" s="37"/>
      <c r="W40" s="37"/>
      <c r="X40" s="37"/>
      <c r="Y40" s="37"/>
      <c r="Z40" s="37"/>
      <c r="AA40" s="118"/>
      <c r="AB40" s="119"/>
      <c r="AC40" s="119"/>
      <c r="AD40" s="119"/>
      <c r="AE40" s="119"/>
      <c r="AF40" s="119"/>
      <c r="AG40" s="119"/>
      <c r="AH40" s="119"/>
      <c r="AI40" s="119"/>
      <c r="AJ40" s="119"/>
      <c r="AK40" s="119"/>
      <c r="AL40" s="120"/>
    </row>
    <row r="41" spans="1:38" ht="6" customHeight="1" x14ac:dyDescent="0.15">
      <c r="A41" s="116"/>
      <c r="B41" s="37"/>
      <c r="C41" s="37"/>
      <c r="D41" s="148"/>
      <c r="E41" s="37"/>
      <c r="F41" s="37"/>
      <c r="G41" s="37"/>
      <c r="H41" s="37"/>
      <c r="I41" s="37"/>
      <c r="J41" s="37"/>
      <c r="K41" s="37"/>
      <c r="L41" s="37"/>
      <c r="M41" s="37"/>
      <c r="N41" s="37"/>
      <c r="O41" s="37"/>
      <c r="P41" s="37"/>
      <c r="Q41" s="37"/>
      <c r="R41" s="37"/>
      <c r="S41" s="37"/>
      <c r="T41" s="37"/>
      <c r="U41" s="37"/>
      <c r="V41" s="37"/>
      <c r="W41" s="37"/>
      <c r="X41" s="37"/>
      <c r="Y41" s="37"/>
      <c r="Z41" s="37"/>
      <c r="AA41" s="118"/>
      <c r="AB41" s="119"/>
      <c r="AC41" s="119"/>
      <c r="AD41" s="119"/>
      <c r="AE41" s="119"/>
      <c r="AF41" s="119"/>
      <c r="AG41" s="119"/>
      <c r="AH41" s="119"/>
      <c r="AI41" s="119"/>
      <c r="AJ41" s="119"/>
      <c r="AK41" s="119"/>
      <c r="AL41" s="120"/>
    </row>
    <row r="42" spans="1:38" ht="14.25" thickBot="1" x14ac:dyDescent="0.2">
      <c r="A42" s="116"/>
      <c r="B42" s="37"/>
      <c r="C42" s="37"/>
      <c r="D42" s="148"/>
      <c r="E42" s="37"/>
      <c r="F42" s="37"/>
      <c r="G42" s="37"/>
      <c r="H42" s="37"/>
      <c r="I42" s="37"/>
      <c r="J42" s="37"/>
      <c r="K42" s="37"/>
      <c r="L42" s="37"/>
      <c r="M42" s="37"/>
      <c r="N42" s="37"/>
      <c r="O42" s="37"/>
      <c r="P42" s="37"/>
      <c r="Q42" s="37"/>
      <c r="R42" s="37"/>
      <c r="S42" s="37"/>
      <c r="T42" s="37"/>
      <c r="U42" s="37"/>
      <c r="V42" s="37"/>
      <c r="W42" s="37"/>
      <c r="X42" s="37"/>
      <c r="Y42" s="37"/>
      <c r="Z42" s="37"/>
      <c r="AA42" s="122" t="s">
        <v>56</v>
      </c>
      <c r="AB42" s="119"/>
      <c r="AC42" s="119"/>
      <c r="AD42" s="119"/>
      <c r="AE42" s="119"/>
      <c r="AF42" s="119"/>
      <c r="AG42" s="119"/>
      <c r="AH42" s="119"/>
      <c r="AI42" s="119"/>
      <c r="AJ42" s="119"/>
      <c r="AK42" s="119"/>
      <c r="AL42" s="120"/>
    </row>
    <row r="43" spans="1:38" ht="18" customHeight="1" thickBot="1" x14ac:dyDescent="0.2">
      <c r="A43" s="116"/>
      <c r="B43" s="37"/>
      <c r="C43" s="39"/>
      <c r="D43" s="153" t="s">
        <v>57</v>
      </c>
      <c r="E43" s="37"/>
      <c r="F43" s="37"/>
      <c r="G43" s="37"/>
      <c r="H43" s="37"/>
      <c r="I43" s="37"/>
      <c r="J43" s="37"/>
      <c r="K43" s="37"/>
      <c r="L43" s="37"/>
      <c r="M43" s="37"/>
      <c r="N43" s="37"/>
      <c r="O43" s="37"/>
      <c r="P43" s="37"/>
      <c r="Q43" s="37"/>
      <c r="R43" s="37"/>
      <c r="S43" s="37"/>
      <c r="T43" s="37"/>
      <c r="U43" s="37"/>
      <c r="V43" s="37"/>
      <c r="W43" s="37"/>
      <c r="X43" s="37"/>
      <c r="Y43" s="37"/>
      <c r="Z43" s="37"/>
      <c r="AA43" s="122" t="s">
        <v>58</v>
      </c>
      <c r="AB43" s="119"/>
      <c r="AC43" s="133"/>
      <c r="AD43" s="223"/>
      <c r="AE43" s="224"/>
      <c r="AF43" s="224"/>
      <c r="AG43" s="224"/>
      <c r="AH43" s="225"/>
      <c r="AI43" s="125" t="s">
        <v>234</v>
      </c>
      <c r="AJ43" s="119"/>
      <c r="AK43" s="119"/>
      <c r="AL43" s="120"/>
    </row>
    <row r="44" spans="1:38" ht="18" customHeight="1" x14ac:dyDescent="0.15">
      <c r="A44" s="116"/>
      <c r="B44" s="37"/>
      <c r="C44" s="37"/>
      <c r="D44" s="213" t="s">
        <v>59</v>
      </c>
      <c r="E44" s="214"/>
      <c r="F44" s="214"/>
      <c r="G44" s="214"/>
      <c r="H44" s="215"/>
      <c r="I44" s="213" t="s">
        <v>60</v>
      </c>
      <c r="J44" s="214"/>
      <c r="K44" s="214"/>
      <c r="L44" s="214"/>
      <c r="M44" s="215"/>
      <c r="N44" s="214" t="s">
        <v>215</v>
      </c>
      <c r="O44" s="214"/>
      <c r="P44" s="214"/>
      <c r="Q44" s="214"/>
      <c r="R44" s="214"/>
      <c r="S44" s="214"/>
      <c r="T44" s="214"/>
      <c r="U44" s="214"/>
      <c r="V44" s="214"/>
      <c r="W44" s="214"/>
      <c r="X44" s="215"/>
      <c r="Y44" s="37"/>
      <c r="Z44" s="37"/>
      <c r="AA44" s="118"/>
      <c r="AB44" s="119"/>
      <c r="AC44" s="119"/>
      <c r="AD44" s="119"/>
      <c r="AE44" s="119"/>
      <c r="AF44" s="119"/>
      <c r="AG44" s="119"/>
      <c r="AH44" s="119"/>
      <c r="AI44" s="160"/>
      <c r="AJ44" s="160"/>
      <c r="AK44" s="160"/>
      <c r="AL44" s="161"/>
    </row>
    <row r="45" spans="1:38" ht="18" customHeight="1" thickBot="1" x14ac:dyDescent="0.2">
      <c r="A45" s="116"/>
      <c r="B45" s="37"/>
      <c r="C45" s="37"/>
      <c r="D45" s="226" t="str">
        <f>IF(反映シート!G81&lt;&gt;"",反映シート!G81,"")</f>
        <v/>
      </c>
      <c r="E45" s="227"/>
      <c r="F45" s="227"/>
      <c r="G45" s="227"/>
      <c r="H45" s="228"/>
      <c r="I45" s="229" t="str">
        <f>IF(AND(反映シート!G91&lt;&gt;"",反映シート!G93&lt;&gt;""),反映シート!G91&amp;"　"&amp;反映シート!G93,"")</f>
        <v/>
      </c>
      <c r="J45" s="230"/>
      <c r="K45" s="230"/>
      <c r="L45" s="230"/>
      <c r="M45" s="231"/>
      <c r="N45" s="235" t="s">
        <v>61</v>
      </c>
      <c r="O45" s="235"/>
      <c r="P45" s="37"/>
      <c r="Q45" s="37"/>
      <c r="R45" s="227" t="str">
        <f>IF(反映シート!G97&lt;&gt;"",ASC(反映シート!G97),"")</f>
        <v/>
      </c>
      <c r="S45" s="227"/>
      <c r="T45" s="227"/>
      <c r="U45" s="227"/>
      <c r="V45" s="227"/>
      <c r="W45" s="227"/>
      <c r="X45" s="228"/>
      <c r="Y45" s="37"/>
      <c r="Z45" s="37"/>
      <c r="AA45" s="118"/>
      <c r="AB45" s="119"/>
      <c r="AC45" s="119"/>
      <c r="AD45" s="119"/>
      <c r="AE45" s="119"/>
      <c r="AF45" s="119"/>
      <c r="AG45" s="119"/>
      <c r="AH45" s="119"/>
      <c r="AI45" s="160"/>
      <c r="AJ45" s="160"/>
      <c r="AK45" s="160"/>
      <c r="AL45" s="161"/>
    </row>
    <row r="46" spans="1:38" ht="18" customHeight="1" thickBot="1" x14ac:dyDescent="0.2">
      <c r="A46" s="116"/>
      <c r="B46" s="37"/>
      <c r="C46" s="37"/>
      <c r="D46" s="236" t="str">
        <f>IF(反映シート!G85&amp;反映シート!G87&lt;&gt;"",反映シート!G85&amp;"　"&amp;反映シート!G87,"")</f>
        <v/>
      </c>
      <c r="E46" s="237"/>
      <c r="F46" s="237"/>
      <c r="G46" s="237"/>
      <c r="H46" s="238"/>
      <c r="I46" s="232"/>
      <c r="J46" s="233"/>
      <c r="K46" s="233"/>
      <c r="L46" s="233"/>
      <c r="M46" s="234"/>
      <c r="N46" s="239" t="s">
        <v>62</v>
      </c>
      <c r="O46" s="239"/>
      <c r="P46" s="239"/>
      <c r="Q46" s="162"/>
      <c r="R46" s="237" t="str">
        <f>IF(反映シート!G99&lt;&gt;"",ASC(反映シート!G99),"")</f>
        <v/>
      </c>
      <c r="S46" s="237"/>
      <c r="T46" s="237"/>
      <c r="U46" s="237"/>
      <c r="V46" s="237"/>
      <c r="W46" s="237"/>
      <c r="X46" s="238"/>
      <c r="Y46" s="37"/>
      <c r="Z46" s="37"/>
      <c r="AA46" s="122" t="s">
        <v>63</v>
      </c>
      <c r="AB46" s="119"/>
      <c r="AC46" s="133" t="s">
        <v>64</v>
      </c>
      <c r="AD46" s="223"/>
      <c r="AE46" s="224"/>
      <c r="AF46" s="224"/>
      <c r="AG46" s="224"/>
      <c r="AH46" s="225"/>
      <c r="AI46" s="119"/>
      <c r="AJ46" s="119"/>
      <c r="AK46" s="142"/>
      <c r="AL46" s="143"/>
    </row>
    <row r="47" spans="1:38" ht="18" customHeight="1" thickBot="1" x14ac:dyDescent="0.2">
      <c r="A47" s="116"/>
      <c r="B47" s="37"/>
      <c r="C47" s="37"/>
      <c r="D47" s="163" t="s">
        <v>65</v>
      </c>
      <c r="E47" s="37"/>
      <c r="F47" s="37"/>
      <c r="G47" s="37"/>
      <c r="H47" s="37"/>
      <c r="I47" s="37"/>
      <c r="J47" s="37"/>
      <c r="K47" s="37"/>
      <c r="L47" s="37"/>
      <c r="M47" s="37"/>
      <c r="N47" s="37"/>
      <c r="O47" s="37"/>
      <c r="P47" s="37"/>
      <c r="Q47" s="37"/>
      <c r="R47" s="37"/>
      <c r="S47" s="37"/>
      <c r="T47" s="37"/>
      <c r="U47" s="37"/>
      <c r="V47" s="37"/>
      <c r="W47" s="37"/>
      <c r="X47" s="37"/>
      <c r="Y47" s="37"/>
      <c r="Z47" s="37"/>
      <c r="AA47" s="118"/>
      <c r="AB47" s="119"/>
      <c r="AC47" s="133" t="s">
        <v>66</v>
      </c>
      <c r="AD47" s="223"/>
      <c r="AE47" s="224"/>
      <c r="AF47" s="224"/>
      <c r="AG47" s="224"/>
      <c r="AH47" s="225"/>
      <c r="AI47" s="119"/>
      <c r="AJ47" s="119"/>
      <c r="AK47" s="142"/>
      <c r="AL47" s="143"/>
    </row>
    <row r="48" spans="1:38" ht="18" customHeight="1" thickBot="1" x14ac:dyDescent="0.2">
      <c r="A48" s="116"/>
      <c r="B48" s="37"/>
      <c r="C48" s="37"/>
      <c r="D48" s="163"/>
      <c r="E48" s="37"/>
      <c r="F48" s="37"/>
      <c r="G48" s="37"/>
      <c r="H48" s="37"/>
      <c r="I48" s="37"/>
      <c r="J48" s="37"/>
      <c r="K48" s="37"/>
      <c r="L48" s="37"/>
      <c r="M48" s="37"/>
      <c r="N48" s="37"/>
      <c r="O48" s="37"/>
      <c r="P48" s="37"/>
      <c r="Q48" s="37"/>
      <c r="R48" s="37"/>
      <c r="S48" s="37"/>
      <c r="T48" s="37"/>
      <c r="U48" s="37"/>
      <c r="V48" s="37"/>
      <c r="W48" s="37"/>
      <c r="X48" s="37"/>
      <c r="Y48" s="37"/>
      <c r="Z48" s="37"/>
      <c r="AA48" s="118"/>
      <c r="AB48" s="119"/>
      <c r="AC48" s="133" t="s">
        <v>67</v>
      </c>
      <c r="AD48" s="221"/>
      <c r="AE48" s="222"/>
      <c r="AF48" s="133" t="s">
        <v>68</v>
      </c>
      <c r="AG48" s="221"/>
      <c r="AH48" s="222"/>
      <c r="AI48" s="119"/>
      <c r="AJ48" s="119"/>
      <c r="AK48" s="119"/>
      <c r="AL48" s="120"/>
    </row>
    <row r="49" spans="1:40" ht="18" customHeight="1" thickBot="1" x14ac:dyDescent="0.2">
      <c r="A49" s="116"/>
      <c r="B49" s="37"/>
      <c r="C49" s="37"/>
      <c r="D49" s="163"/>
      <c r="E49" s="37"/>
      <c r="F49" s="37"/>
      <c r="G49" s="37"/>
      <c r="H49" s="37"/>
      <c r="I49" s="37"/>
      <c r="J49" s="37"/>
      <c r="K49" s="37"/>
      <c r="L49" s="37"/>
      <c r="M49" s="37"/>
      <c r="N49" s="37"/>
      <c r="O49" s="37"/>
      <c r="P49" s="37"/>
      <c r="Q49" s="37"/>
      <c r="R49" s="37"/>
      <c r="S49" s="37"/>
      <c r="T49" s="37"/>
      <c r="U49" s="37"/>
      <c r="V49" s="37"/>
      <c r="W49" s="37"/>
      <c r="X49" s="37"/>
      <c r="Y49" s="37"/>
      <c r="Z49" s="37"/>
      <c r="AA49" s="122" t="s">
        <v>69</v>
      </c>
      <c r="AB49" s="119"/>
      <c r="AC49" s="133" t="s">
        <v>70</v>
      </c>
      <c r="AD49" s="247"/>
      <c r="AE49" s="248"/>
      <c r="AF49" s="249"/>
      <c r="AG49" s="125" t="s">
        <v>228</v>
      </c>
      <c r="AH49" s="119"/>
      <c r="AI49" s="119"/>
      <c r="AJ49" s="119"/>
      <c r="AK49" s="142"/>
      <c r="AL49" s="143"/>
    </row>
    <row r="50" spans="1:40" ht="18" customHeight="1" thickBot="1" x14ac:dyDescent="0.2">
      <c r="A50" s="116"/>
      <c r="B50" s="37"/>
      <c r="C50" s="37"/>
      <c r="D50" s="163"/>
      <c r="E50" s="37"/>
      <c r="F50" s="37"/>
      <c r="G50" s="37"/>
      <c r="H50" s="37"/>
      <c r="I50" s="37"/>
      <c r="J50" s="37"/>
      <c r="K50" s="37"/>
      <c r="L50" s="37"/>
      <c r="M50" s="37"/>
      <c r="N50" s="37"/>
      <c r="O50" s="37"/>
      <c r="P50" s="37"/>
      <c r="Q50" s="37"/>
      <c r="R50" s="37"/>
      <c r="S50" s="37"/>
      <c r="T50" s="37"/>
      <c r="U50" s="37"/>
      <c r="V50" s="37"/>
      <c r="W50" s="37"/>
      <c r="X50" s="37"/>
      <c r="Y50" s="37"/>
      <c r="Z50" s="37"/>
      <c r="AA50" s="118"/>
      <c r="AB50" s="119"/>
      <c r="AC50" s="133" t="s">
        <v>71</v>
      </c>
      <c r="AD50" s="244"/>
      <c r="AE50" s="245"/>
      <c r="AF50" s="245"/>
      <c r="AG50" s="246"/>
      <c r="AH50" s="134" t="s">
        <v>72</v>
      </c>
      <c r="AI50" s="244"/>
      <c r="AJ50" s="246"/>
      <c r="AK50" s="142"/>
      <c r="AL50" s="143"/>
    </row>
    <row r="51" spans="1:40" x14ac:dyDescent="0.15">
      <c r="A51" s="116"/>
      <c r="B51" s="37"/>
      <c r="C51" s="37"/>
      <c r="D51" s="163"/>
      <c r="E51" s="37"/>
      <c r="F51" s="37"/>
      <c r="G51" s="37"/>
      <c r="H51" s="37"/>
      <c r="I51" s="37"/>
      <c r="J51" s="37"/>
      <c r="K51" s="37"/>
      <c r="L51" s="37"/>
      <c r="M51" s="37"/>
      <c r="N51" s="37"/>
      <c r="O51" s="37"/>
      <c r="P51" s="37"/>
      <c r="Q51" s="37"/>
      <c r="R51" s="37"/>
      <c r="S51" s="37"/>
      <c r="T51" s="37"/>
      <c r="U51" s="37"/>
      <c r="V51" s="37"/>
      <c r="W51" s="37"/>
      <c r="X51" s="37"/>
      <c r="Y51" s="37"/>
      <c r="Z51" s="37"/>
      <c r="AA51" s="144"/>
      <c r="AB51" s="142"/>
      <c r="AC51" s="142"/>
      <c r="AD51" s="142"/>
      <c r="AE51" s="142"/>
      <c r="AF51" s="142"/>
      <c r="AG51" s="142"/>
      <c r="AH51" s="142"/>
      <c r="AI51" s="142"/>
      <c r="AJ51" s="142"/>
      <c r="AK51" s="142"/>
      <c r="AL51" s="143"/>
    </row>
    <row r="52" spans="1:40" x14ac:dyDescent="0.15">
      <c r="A52" s="11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164"/>
      <c r="AB52" s="165"/>
      <c r="AC52" s="165"/>
      <c r="AD52" s="165"/>
      <c r="AE52" s="165"/>
      <c r="AF52" s="165"/>
      <c r="AG52" s="165"/>
      <c r="AH52" s="165"/>
      <c r="AI52" s="165"/>
      <c r="AJ52" s="165"/>
      <c r="AK52" s="165"/>
      <c r="AL52" s="166"/>
      <c r="AN52" s="167"/>
    </row>
    <row r="53" spans="1:40" x14ac:dyDescent="0.15">
      <c r="AA53" s="168"/>
      <c r="AB53" s="168"/>
      <c r="AC53" s="168"/>
      <c r="AD53" s="168"/>
      <c r="AE53" s="168"/>
      <c r="AF53" s="168"/>
      <c r="AG53" s="168"/>
      <c r="AH53" s="168"/>
      <c r="AI53" s="168"/>
      <c r="AJ53" s="168"/>
      <c r="AK53" s="168"/>
      <c r="AL53" s="168"/>
    </row>
    <row r="54" spans="1:40" x14ac:dyDescent="0.15">
      <c r="AA54" s="168"/>
      <c r="AB54" s="168"/>
      <c r="AC54" s="168"/>
      <c r="AD54" s="168"/>
      <c r="AE54" s="168"/>
      <c r="AF54" s="168"/>
      <c r="AG54" s="168"/>
      <c r="AH54" s="168"/>
      <c r="AI54" s="168"/>
      <c r="AJ54" s="168"/>
      <c r="AK54" s="168"/>
      <c r="AL54" s="168"/>
    </row>
    <row r="55" spans="1:40" x14ac:dyDescent="0.15">
      <c r="AA55" s="168"/>
      <c r="AB55" s="168"/>
      <c r="AC55" s="168"/>
      <c r="AD55" s="168"/>
      <c r="AE55" s="168"/>
      <c r="AF55" s="168"/>
      <c r="AG55" s="168"/>
      <c r="AH55" s="168"/>
      <c r="AI55" s="168"/>
      <c r="AJ55" s="168"/>
      <c r="AK55" s="168"/>
      <c r="AL55" s="168"/>
    </row>
  </sheetData>
  <sheetProtection selectLockedCells="1"/>
  <mergeCells count="56">
    <mergeCell ref="AD50:AG50"/>
    <mergeCell ref="AD49:AF49"/>
    <mergeCell ref="AI50:AJ50"/>
    <mergeCell ref="AB2:AF2"/>
    <mergeCell ref="AD10:AH10"/>
    <mergeCell ref="AD11:AH11"/>
    <mergeCell ref="AD16:AH16"/>
    <mergeCell ref="AD43:AH43"/>
    <mergeCell ref="AF34:AG34"/>
    <mergeCell ref="AF29:AG29"/>
    <mergeCell ref="AF28:AG28"/>
    <mergeCell ref="AD9:AE9"/>
    <mergeCell ref="AD12:AH12"/>
    <mergeCell ref="AD14:AH14"/>
    <mergeCell ref="AA17:AC17"/>
    <mergeCell ref="AB4:AD4"/>
    <mergeCell ref="AD17:AE17"/>
    <mergeCell ref="AG17:AH17"/>
    <mergeCell ref="C20:X20"/>
    <mergeCell ref="J21:W23"/>
    <mergeCell ref="E13:F13"/>
    <mergeCell ref="AB22:AI22"/>
    <mergeCell ref="AF30:AG30"/>
    <mergeCell ref="F28:I28"/>
    <mergeCell ref="N28:S28"/>
    <mergeCell ref="F29:I29"/>
    <mergeCell ref="R29:S29"/>
    <mergeCell ref="F30:I30"/>
    <mergeCell ref="N30:S30"/>
    <mergeCell ref="AD48:AE48"/>
    <mergeCell ref="AG48:AH48"/>
    <mergeCell ref="AD47:AH47"/>
    <mergeCell ref="AD46:AH46"/>
    <mergeCell ref="D45:H45"/>
    <mergeCell ref="I45:M46"/>
    <mergeCell ref="N45:O45"/>
    <mergeCell ref="R45:X45"/>
    <mergeCell ref="D46:H46"/>
    <mergeCell ref="N46:P46"/>
    <mergeCell ref="R46:X46"/>
    <mergeCell ref="C1:G1"/>
    <mergeCell ref="U2:W2"/>
    <mergeCell ref="B4:L7"/>
    <mergeCell ref="Q6:X6"/>
    <mergeCell ref="Q7:X7"/>
    <mergeCell ref="N8:O8"/>
    <mergeCell ref="Q8:X8"/>
    <mergeCell ref="N9:O9"/>
    <mergeCell ref="Q9:X9"/>
    <mergeCell ref="Q10:S10"/>
    <mergeCell ref="T10:X10"/>
    <mergeCell ref="N33:S33"/>
    <mergeCell ref="R34:S34"/>
    <mergeCell ref="D44:H44"/>
    <mergeCell ref="I44:M44"/>
    <mergeCell ref="N44:X44"/>
  </mergeCells>
  <phoneticPr fontId="5"/>
  <conditionalFormatting sqref="AB4:AD4">
    <cfRule type="expression" dxfId="69" priority="21">
      <formula>$AB$4=""</formula>
    </cfRule>
  </conditionalFormatting>
  <conditionalFormatting sqref="AB22:AI22">
    <cfRule type="expression" dxfId="68" priority="12">
      <formula>$AB$22=""</formula>
    </cfRule>
  </conditionalFormatting>
  <conditionalFormatting sqref="AD9:AE9">
    <cfRule type="expression" dxfId="67" priority="20">
      <formula>$AD$9=""</formula>
    </cfRule>
  </conditionalFormatting>
  <conditionalFormatting sqref="AD17:AE17">
    <cfRule type="expression" dxfId="66" priority="14">
      <formula>$AD$17=""</formula>
    </cfRule>
  </conditionalFormatting>
  <conditionalFormatting sqref="AD48:AE48">
    <cfRule type="expression" dxfId="65" priority="4">
      <formula>$AD$48=""</formula>
    </cfRule>
  </conditionalFormatting>
  <conditionalFormatting sqref="AD49:AF49">
    <cfRule type="expression" dxfId="64" priority="3498">
      <formula>$AD$49=""</formula>
    </cfRule>
  </conditionalFormatting>
  <conditionalFormatting sqref="AD50:AG50">
    <cfRule type="expression" dxfId="63" priority="2">
      <formula>$AD$50=""</formula>
    </cfRule>
  </conditionalFormatting>
  <conditionalFormatting sqref="AD10:AH10">
    <cfRule type="expression" dxfId="62" priority="19">
      <formula>$AD$10=""</formula>
    </cfRule>
  </conditionalFormatting>
  <conditionalFormatting sqref="AD11:AH11">
    <cfRule type="expression" dxfId="61" priority="18">
      <formula>$AD$11=""</formula>
    </cfRule>
  </conditionalFormatting>
  <conditionalFormatting sqref="AD12:AH12">
    <cfRule type="expression" dxfId="60" priority="17">
      <formula>$AD$12=""</formula>
    </cfRule>
  </conditionalFormatting>
  <conditionalFormatting sqref="AD14:AH14">
    <cfRule type="expression" dxfId="59" priority="16">
      <formula>$AD$14=""</formula>
    </cfRule>
  </conditionalFormatting>
  <conditionalFormatting sqref="AD16:AH16">
    <cfRule type="expression" dxfId="58" priority="15">
      <formula>$AD$16=""</formula>
    </cfRule>
  </conditionalFormatting>
  <conditionalFormatting sqref="AD43:AH43">
    <cfRule type="expression" dxfId="57" priority="7">
      <formula>$AD$43=""</formula>
    </cfRule>
  </conditionalFormatting>
  <conditionalFormatting sqref="AD46:AH46">
    <cfRule type="expression" dxfId="56" priority="6">
      <formula>$AD$46=""</formula>
    </cfRule>
  </conditionalFormatting>
  <conditionalFormatting sqref="AD47:AH47">
    <cfRule type="expression" dxfId="55" priority="5">
      <formula>$AD$47=""</formula>
    </cfRule>
  </conditionalFormatting>
  <conditionalFormatting sqref="AF28:AG28">
    <cfRule type="expression" dxfId="54" priority="11">
      <formula>$AF$28=""</formula>
    </cfRule>
  </conditionalFormatting>
  <conditionalFormatting sqref="AF29:AG29">
    <cfRule type="expression" dxfId="53" priority="10">
      <formula>$AF$29=""</formula>
    </cfRule>
  </conditionalFormatting>
  <conditionalFormatting sqref="AF30:AG30">
    <cfRule type="expression" dxfId="52" priority="9">
      <formula>$AF$30=""</formula>
    </cfRule>
  </conditionalFormatting>
  <conditionalFormatting sqref="AF34:AG34">
    <cfRule type="expression" dxfId="51" priority="8">
      <formula>$AF$34=""</formula>
    </cfRule>
  </conditionalFormatting>
  <conditionalFormatting sqref="AG17:AH17">
    <cfRule type="expression" dxfId="50" priority="13">
      <formula>$AG$17=""</formula>
    </cfRule>
  </conditionalFormatting>
  <conditionalFormatting sqref="AG48:AH48">
    <cfRule type="expression" dxfId="49" priority="3">
      <formula>$AG$48=""</formula>
    </cfRule>
  </conditionalFormatting>
  <conditionalFormatting sqref="AI50:AJ50">
    <cfRule type="expression" dxfId="48" priority="1">
      <formula>$AI$50=""</formula>
    </cfRule>
  </conditionalFormatting>
  <dataValidations count="8">
    <dataValidation type="whole" imeMode="disabled" allowBlank="1" showInputMessage="1" showErrorMessage="1" sqref="AF28:AG28" xr:uid="{00000000-0002-0000-0100-000002000000}">
      <formula1>50001</formula1>
      <formula2>59999</formula2>
    </dataValidation>
    <dataValidation type="date" imeMode="halfAlpha" allowBlank="1" showInputMessage="1" showErrorMessage="1" sqref="AF29:AG29" xr:uid="{00000000-0002-0000-0100-000003000000}">
      <formula1>45148</formula1>
      <formula2>45280</formula2>
    </dataValidation>
    <dataValidation type="date" imeMode="halfAlpha" allowBlank="1" showInputMessage="1" showErrorMessage="1" error="事業完了年月日を正しく入力してください" sqref="AF34:AG34" xr:uid="{00000000-0002-0000-0100-000004000000}">
      <formula1>45148</formula1>
      <formula2>45308</formula2>
    </dataValidation>
    <dataValidation imeMode="hiragana" allowBlank="1" showInputMessage="1" showErrorMessage="1" sqref="AD11:AH12 AD14:AH14 AD16:AH16 AD17 AG48 AD43 AD46:AD48 AG17" xr:uid="{00000000-0002-0000-0100-000005000000}"/>
    <dataValidation type="custom" imeMode="disabled" allowBlank="1" showInputMessage="1" showErrorMessage="1" errorTitle="E9" error="電話番号はハイフンなし、スペースなし、半角数字で入力してください。" sqref="AD49:AF49" xr:uid="{00000000-0002-0000-0100-000006000000}">
      <formula1>AND(9&lt;LEN(AD49),LEN(AD49)&lt;16,0&lt;VALUE(AD49))</formula1>
    </dataValidation>
    <dataValidation type="custom" imeMode="disabled" allowBlank="1" showInputMessage="1" showErrorMessage="1" errorTitle="E11" error="メールアドレスは@の前後で分けて入力してください。" sqref="AI50:AJ50 AD50:AG50" xr:uid="{00000000-0002-0000-0100-000007000000}">
      <formula1>NOT(COUNTIF(AD50,"*@*"))</formula1>
    </dataValidation>
    <dataValidation type="whole" allowBlank="1" showInputMessage="1" showErrorMessage="1" sqref="AF30:AG30" xr:uid="{00000000-0002-0000-0100-000008000000}">
      <formula1>0</formula1>
      <formula2>999999999</formula2>
    </dataValidation>
    <dataValidation type="date" imeMode="halfAlpha" allowBlank="1" showInputMessage="1" showErrorMessage="1" error="文書作成日を正しく入力してください" sqref="AB4:AD4" xr:uid="{00000000-0002-0000-0100-000009000000}">
      <formula1>45148</formula1>
      <formula2>45308</formula2>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imeMode="hiragana" allowBlank="1" showInputMessage="1" showErrorMessage="1" errorTitle="E4" error="都道府県はリストからプルダウンで選択してください。" xr:uid="{00000000-0002-0000-0100-00000D000000}">
          <x14:formula1>
            <xm:f>都道府県!A$1:A$47</xm:f>
          </x14:formula1>
          <xm:sqref>AD9:AE9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C44"/>
  <sheetViews>
    <sheetView showGridLines="0" zoomScale="85" zoomScaleNormal="85" workbookViewId="0">
      <selection activeCell="U5" sqref="U5"/>
    </sheetView>
  </sheetViews>
  <sheetFormatPr defaultColWidth="9" defaultRowHeight="12.75" x14ac:dyDescent="0.15"/>
  <cols>
    <col min="1" max="1" width="0.875" style="42" customWidth="1"/>
    <col min="2" max="2" width="4.625" style="42" customWidth="1"/>
    <col min="3" max="3" width="5.5" style="42" customWidth="1"/>
    <col min="4" max="4" width="7" style="42" customWidth="1"/>
    <col min="5" max="5" width="3" style="42" customWidth="1"/>
    <col min="6" max="6" width="6.625" style="42" customWidth="1"/>
    <col min="7" max="7" width="5.125" style="42" customWidth="1"/>
    <col min="8" max="8" width="2.375" style="42" customWidth="1"/>
    <col min="9" max="9" width="16.625" style="42" customWidth="1"/>
    <col min="10" max="10" width="9.25" style="42" customWidth="1"/>
    <col min="11" max="11" width="15.875" style="42" customWidth="1"/>
    <col min="12" max="12" width="8.625" style="42" customWidth="1"/>
    <col min="13" max="13" width="0.875" style="42" customWidth="1"/>
    <col min="14" max="14" width="6.875" style="42" customWidth="1"/>
    <col min="15" max="15" width="8.375" style="86" customWidth="1"/>
    <col min="16" max="16" width="11.625" style="86" customWidth="1"/>
    <col min="17" max="17" width="13.125" style="86" customWidth="1"/>
    <col min="18" max="18" width="2.25" style="86" customWidth="1"/>
    <col min="19" max="19" width="13.375" style="86" customWidth="1"/>
    <col min="20" max="20" width="0.75" style="86" customWidth="1"/>
    <col min="21" max="21" width="18.375" style="86" customWidth="1"/>
    <col min="22" max="24" width="2.25" style="86" customWidth="1"/>
    <col min="25" max="25" width="18.375" style="86" customWidth="1"/>
    <col min="26" max="26" width="6.125" style="86" customWidth="1"/>
    <col min="27" max="27" width="44.25" style="86" customWidth="1"/>
    <col min="28" max="28" width="2.375" style="42" customWidth="1"/>
    <col min="29" max="29" width="3.625" style="42" customWidth="1"/>
    <col min="30" max="16384" width="9" style="42"/>
  </cols>
  <sheetData>
    <row r="1" spans="1:29" ht="13.7" customHeight="1" x14ac:dyDescent="0.15">
      <c r="A1" s="37"/>
      <c r="B1" s="36" t="s">
        <v>73</v>
      </c>
      <c r="C1" s="36"/>
      <c r="D1" s="36"/>
      <c r="E1" s="36"/>
      <c r="F1" s="37"/>
      <c r="G1" s="37"/>
      <c r="H1" s="37"/>
      <c r="I1" s="38" t="s">
        <v>74</v>
      </c>
      <c r="J1" s="37"/>
      <c r="K1" s="37"/>
      <c r="L1" s="37"/>
      <c r="M1" s="37"/>
      <c r="N1" s="37"/>
      <c r="O1" s="184" t="s">
        <v>221</v>
      </c>
      <c r="P1" s="185"/>
      <c r="Q1" s="185"/>
      <c r="R1" s="185"/>
      <c r="S1" s="185"/>
      <c r="T1" s="101"/>
      <c r="U1" s="101"/>
      <c r="V1" s="101"/>
      <c r="W1" s="101"/>
      <c r="X1" s="101"/>
      <c r="Y1" s="101"/>
      <c r="Z1" s="101"/>
      <c r="AA1" s="102"/>
      <c r="AB1" s="87"/>
    </row>
    <row r="2" spans="1:29" ht="13.7" customHeight="1" x14ac:dyDescent="0.15">
      <c r="A2" s="37"/>
      <c r="B2" s="37"/>
      <c r="C2" s="37"/>
      <c r="D2" s="37"/>
      <c r="E2" s="37"/>
      <c r="F2" s="37"/>
      <c r="G2" s="37"/>
      <c r="H2" s="37"/>
      <c r="I2" s="37"/>
      <c r="J2" s="37"/>
      <c r="K2" s="37"/>
      <c r="L2" s="41" t="s">
        <v>75</v>
      </c>
      <c r="M2" s="38"/>
      <c r="N2" s="38"/>
      <c r="O2" s="186" t="s">
        <v>220</v>
      </c>
      <c r="P2" s="187"/>
      <c r="Q2" s="187"/>
      <c r="R2" s="187"/>
      <c r="S2" s="187"/>
      <c r="T2" s="88"/>
      <c r="U2" s="94"/>
      <c r="V2" s="94"/>
      <c r="W2" s="94"/>
      <c r="X2" s="94"/>
      <c r="Y2" s="94"/>
      <c r="Z2" s="94"/>
      <c r="AA2" s="103"/>
      <c r="AB2" s="87"/>
      <c r="AC2" s="77"/>
    </row>
    <row r="3" spans="1:29" ht="20.100000000000001" customHeight="1" x14ac:dyDescent="0.15">
      <c r="A3" s="37"/>
      <c r="B3" s="43"/>
      <c r="C3" s="44"/>
      <c r="D3" s="44"/>
      <c r="E3" s="44"/>
      <c r="F3" s="44"/>
      <c r="G3" s="45" t="s">
        <v>76</v>
      </c>
      <c r="H3" s="299" t="s">
        <v>77</v>
      </c>
      <c r="I3" s="299"/>
      <c r="J3" s="299"/>
      <c r="K3" s="299"/>
      <c r="L3" s="299"/>
      <c r="M3" s="37"/>
      <c r="N3" s="37"/>
      <c r="O3" s="186" t="s">
        <v>219</v>
      </c>
      <c r="P3" s="188"/>
      <c r="Q3" s="188"/>
      <c r="R3" s="188"/>
      <c r="S3" s="188"/>
      <c r="T3" s="96"/>
      <c r="U3" s="95"/>
      <c r="V3" s="95"/>
      <c r="W3" s="97"/>
      <c r="X3" s="97"/>
      <c r="Y3" s="97"/>
      <c r="Z3" s="97"/>
      <c r="AA3" s="104"/>
      <c r="AB3" s="87"/>
    </row>
    <row r="4" spans="1:29" ht="20.100000000000001" customHeight="1" thickBot="1" x14ac:dyDescent="0.2">
      <c r="A4" s="37"/>
      <c r="B4" s="46" t="s">
        <v>78</v>
      </c>
      <c r="C4" s="39"/>
      <c r="D4" s="39"/>
      <c r="E4" s="39"/>
      <c r="F4" s="39"/>
      <c r="G4" s="90" t="s">
        <v>79</v>
      </c>
      <c r="H4" s="299"/>
      <c r="I4" s="299"/>
      <c r="J4" s="299"/>
      <c r="K4" s="299"/>
      <c r="L4" s="299"/>
      <c r="M4" s="37"/>
      <c r="N4" s="37"/>
      <c r="O4" s="189"/>
      <c r="P4" s="190"/>
      <c r="Q4" s="190"/>
      <c r="R4" s="190"/>
      <c r="S4" s="194"/>
      <c r="T4" s="98"/>
      <c r="U4" s="194"/>
      <c r="V4" s="98"/>
      <c r="W4" s="98"/>
      <c r="X4" s="93"/>
      <c r="Y4" s="94"/>
      <c r="Z4" s="94"/>
      <c r="AA4" s="106"/>
      <c r="AB4" s="87"/>
    </row>
    <row r="5" spans="1:29" ht="20.100000000000001" customHeight="1" thickBot="1" x14ac:dyDescent="0.2">
      <c r="A5" s="37"/>
      <c r="B5" s="47" t="s">
        <v>80</v>
      </c>
      <c r="C5" s="48"/>
      <c r="D5" s="48"/>
      <c r="E5" s="48"/>
      <c r="F5" s="48"/>
      <c r="G5" s="49"/>
      <c r="H5" s="299" t="s">
        <v>81</v>
      </c>
      <c r="I5" s="299"/>
      <c r="J5" s="299"/>
      <c r="K5" s="213" t="s">
        <v>82</v>
      </c>
      <c r="L5" s="215"/>
      <c r="M5" s="37"/>
      <c r="N5" s="37"/>
      <c r="O5" s="189" t="s">
        <v>244</v>
      </c>
      <c r="P5" s="190"/>
      <c r="Q5" s="190"/>
      <c r="R5" s="190"/>
      <c r="S5" s="192" t="s">
        <v>83</v>
      </c>
      <c r="T5" s="93"/>
      <c r="U5" s="170"/>
      <c r="V5" s="93"/>
      <c r="W5" s="98"/>
      <c r="X5" s="93"/>
      <c r="Y5" s="93"/>
      <c r="Z5" s="93"/>
      <c r="AA5" s="106"/>
      <c r="AB5" s="87"/>
    </row>
    <row r="6" spans="1:29" ht="17.25" customHeight="1" thickBot="1" x14ac:dyDescent="0.2">
      <c r="A6" s="37"/>
      <c r="B6" s="52" t="s">
        <v>85</v>
      </c>
      <c r="C6" s="281" t="s">
        <v>86</v>
      </c>
      <c r="D6" s="281"/>
      <c r="E6" s="282"/>
      <c r="F6" s="297" t="s">
        <v>87</v>
      </c>
      <c r="G6" s="298"/>
      <c r="H6" s="291" t="str">
        <f>IF(U5=0,"",U5)</f>
        <v/>
      </c>
      <c r="I6" s="291"/>
      <c r="J6" s="291"/>
      <c r="K6" s="267"/>
      <c r="L6" s="268"/>
      <c r="M6" s="37"/>
      <c r="N6" s="37"/>
      <c r="O6" s="189"/>
      <c r="P6" s="190"/>
      <c r="Q6" s="190"/>
      <c r="R6" s="190"/>
      <c r="S6" s="192" t="s">
        <v>84</v>
      </c>
      <c r="T6" s="93"/>
      <c r="U6" s="170"/>
      <c r="V6" s="93"/>
      <c r="W6" s="98"/>
      <c r="X6" s="100"/>
      <c r="Y6" s="170"/>
      <c r="Z6" s="93"/>
      <c r="AA6" s="106"/>
      <c r="AB6" s="87"/>
    </row>
    <row r="7" spans="1:29" ht="17.25" customHeight="1" thickBot="1" x14ac:dyDescent="0.2">
      <c r="A7" s="37"/>
      <c r="B7" s="50"/>
      <c r="C7" s="283" t="s">
        <v>88</v>
      </c>
      <c r="D7" s="283"/>
      <c r="E7" s="284"/>
      <c r="F7" s="263" t="s">
        <v>89</v>
      </c>
      <c r="G7" s="264"/>
      <c r="H7" s="292" t="str">
        <f>IF(U6=0,"",U6)</f>
        <v/>
      </c>
      <c r="I7" s="292"/>
      <c r="J7" s="292"/>
      <c r="K7" s="271"/>
      <c r="L7" s="272"/>
      <c r="M7" s="37"/>
      <c r="N7" s="37"/>
      <c r="O7" s="189"/>
      <c r="P7" s="190"/>
      <c r="Q7" s="190"/>
      <c r="R7" s="190"/>
      <c r="S7" s="192"/>
      <c r="T7" s="93"/>
      <c r="U7" s="93"/>
      <c r="V7" s="93"/>
      <c r="W7" s="93"/>
      <c r="X7" s="93"/>
      <c r="Y7" s="93"/>
      <c r="Z7" s="93"/>
      <c r="AA7" s="106"/>
      <c r="AB7" s="87"/>
    </row>
    <row r="8" spans="1:29" ht="17.25" customHeight="1" thickBot="1" x14ac:dyDescent="0.2">
      <c r="A8" s="37"/>
      <c r="B8" s="51"/>
      <c r="C8" s="285" t="s">
        <v>90</v>
      </c>
      <c r="D8" s="285"/>
      <c r="E8" s="286"/>
      <c r="F8" s="213" t="s">
        <v>91</v>
      </c>
      <c r="G8" s="215"/>
      <c r="H8" s="291" t="str">
        <f>IF(H6="","",SUM(H6:J7))</f>
        <v/>
      </c>
      <c r="I8" s="291"/>
      <c r="J8" s="291"/>
      <c r="K8" s="273" t="str">
        <f>IF(Y6=0,"",Y6)</f>
        <v/>
      </c>
      <c r="L8" s="274"/>
      <c r="M8" s="37"/>
      <c r="N8" s="37"/>
      <c r="O8" s="189" t="s">
        <v>245</v>
      </c>
      <c r="P8" s="190"/>
      <c r="Q8" s="190"/>
      <c r="R8" s="190"/>
      <c r="S8" s="192" t="s">
        <v>92</v>
      </c>
      <c r="T8" s="93"/>
      <c r="U8" s="171"/>
      <c r="V8" s="93"/>
      <c r="W8" s="93"/>
      <c r="X8" s="93"/>
      <c r="Y8" s="93"/>
      <c r="Z8" s="93"/>
      <c r="AA8" s="106"/>
      <c r="AB8" s="87"/>
    </row>
    <row r="9" spans="1:29" ht="17.25" customHeight="1" thickBot="1" x14ac:dyDescent="0.2">
      <c r="A9" s="37"/>
      <c r="B9" s="52"/>
      <c r="C9" s="287"/>
      <c r="D9" s="287"/>
      <c r="E9" s="288"/>
      <c r="F9" s="261" t="s">
        <v>95</v>
      </c>
      <c r="G9" s="262"/>
      <c r="H9" s="291" t="str">
        <f>IF(U8=0,"",U8)</f>
        <v/>
      </c>
      <c r="I9" s="291"/>
      <c r="J9" s="291"/>
      <c r="K9" s="267"/>
      <c r="L9" s="268"/>
      <c r="M9" s="37"/>
      <c r="N9" s="37"/>
      <c r="O9" s="189"/>
      <c r="P9" s="190"/>
      <c r="Q9" s="190"/>
      <c r="R9" s="190"/>
      <c r="S9" s="192" t="s">
        <v>83</v>
      </c>
      <c r="T9" s="93"/>
      <c r="U9" s="171"/>
      <c r="V9" s="93"/>
      <c r="W9" s="93"/>
      <c r="X9" s="93"/>
      <c r="Y9" s="93"/>
      <c r="Z9" s="93"/>
      <c r="AA9" s="106"/>
      <c r="AB9" s="87"/>
    </row>
    <row r="10" spans="1:29" ht="17.25" customHeight="1" thickBot="1" x14ac:dyDescent="0.2">
      <c r="A10" s="37"/>
      <c r="B10" s="173" t="s">
        <v>93</v>
      </c>
      <c r="C10" s="289" t="s">
        <v>94</v>
      </c>
      <c r="D10" s="289"/>
      <c r="E10" s="290"/>
      <c r="F10" s="265" t="s">
        <v>87</v>
      </c>
      <c r="G10" s="266"/>
      <c r="H10" s="275" t="str">
        <f>IF(U9=0,"",U9)</f>
        <v/>
      </c>
      <c r="I10" s="275"/>
      <c r="J10" s="275"/>
      <c r="K10" s="269"/>
      <c r="L10" s="270"/>
      <c r="M10" s="37"/>
      <c r="N10" s="37"/>
      <c r="O10" s="189"/>
      <c r="P10" s="190"/>
      <c r="Q10" s="190"/>
      <c r="R10" s="190"/>
      <c r="S10" s="192" t="s">
        <v>84</v>
      </c>
      <c r="T10" s="93"/>
      <c r="U10" s="171"/>
      <c r="V10" s="93"/>
      <c r="W10" s="93"/>
      <c r="X10" s="93"/>
      <c r="Y10" s="170"/>
      <c r="Z10" s="93"/>
      <c r="AA10" s="106"/>
      <c r="AB10" s="87"/>
    </row>
    <row r="11" spans="1:29" ht="17.25" customHeight="1" thickBot="1" x14ac:dyDescent="0.2">
      <c r="A11" s="37"/>
      <c r="B11" s="89"/>
      <c r="C11" s="312" t="s">
        <v>96</v>
      </c>
      <c r="D11" s="312"/>
      <c r="E11" s="313"/>
      <c r="F11" s="263" t="s">
        <v>89</v>
      </c>
      <c r="G11" s="264"/>
      <c r="H11" s="292" t="str">
        <f>IF(U10=0,"",U10)</f>
        <v/>
      </c>
      <c r="I11" s="292"/>
      <c r="J11" s="292"/>
      <c r="K11" s="271"/>
      <c r="L11" s="272"/>
      <c r="M11" s="37"/>
      <c r="N11" s="37"/>
      <c r="O11" s="193"/>
      <c r="P11" s="190"/>
      <c r="Q11" s="190"/>
      <c r="R11" s="190"/>
      <c r="S11" s="192" t="s">
        <v>211</v>
      </c>
      <c r="T11" s="93"/>
      <c r="U11" s="278"/>
      <c r="V11" s="279"/>
      <c r="W11" s="279"/>
      <c r="X11" s="279"/>
      <c r="Y11" s="280"/>
      <c r="Z11" s="93"/>
      <c r="AA11" s="106"/>
      <c r="AB11" s="87"/>
    </row>
    <row r="12" spans="1:29" ht="17.25" customHeight="1" thickBot="1" x14ac:dyDescent="0.2">
      <c r="A12" s="37"/>
      <c r="B12" s="309" t="s">
        <v>217</v>
      </c>
      <c r="C12" s="310"/>
      <c r="D12" s="310" t="str">
        <f>IF(U11=0,")",U11&amp;")")</f>
        <v>)</v>
      </c>
      <c r="E12" s="311"/>
      <c r="F12" s="213" t="s">
        <v>91</v>
      </c>
      <c r="G12" s="215"/>
      <c r="H12" s="291" t="str">
        <f>IF(OR(H9&lt;&gt;"",H10&lt;&gt;""),SUM(H9:J11),"")</f>
        <v/>
      </c>
      <c r="I12" s="291"/>
      <c r="J12" s="291"/>
      <c r="K12" s="273" t="str">
        <f>IF(Y10=0,"",Y10)</f>
        <v/>
      </c>
      <c r="L12" s="274"/>
      <c r="M12" s="37"/>
      <c r="N12" s="37"/>
      <c r="O12" s="189"/>
      <c r="P12" s="190"/>
      <c r="Q12" s="190"/>
      <c r="R12" s="190"/>
      <c r="S12" s="192"/>
      <c r="T12" s="93"/>
      <c r="U12" s="98"/>
      <c r="V12" s="93"/>
      <c r="W12" s="98"/>
      <c r="X12" s="93"/>
      <c r="Y12" s="93"/>
      <c r="Z12" s="93"/>
      <c r="AA12" s="106"/>
      <c r="AB12" s="87"/>
    </row>
    <row r="13" spans="1:29" ht="17.25" customHeight="1" thickBot="1" x14ac:dyDescent="0.2">
      <c r="A13" s="37"/>
      <c r="B13" s="54"/>
      <c r="C13" s="55"/>
      <c r="D13" s="55"/>
      <c r="E13" s="56"/>
      <c r="F13" s="261" t="s">
        <v>95</v>
      </c>
      <c r="G13" s="262"/>
      <c r="H13" s="291" t="str">
        <f>IF(U13=0,"",U13)</f>
        <v/>
      </c>
      <c r="I13" s="291"/>
      <c r="J13" s="291"/>
      <c r="K13" s="267"/>
      <c r="L13" s="268"/>
      <c r="M13" s="37"/>
      <c r="N13" s="37"/>
      <c r="O13" s="189" t="s">
        <v>246</v>
      </c>
      <c r="P13" s="190"/>
      <c r="Q13" s="190"/>
      <c r="R13" s="190"/>
      <c r="S13" s="192" t="s">
        <v>92</v>
      </c>
      <c r="T13" s="93"/>
      <c r="U13" s="170"/>
      <c r="V13" s="93"/>
      <c r="W13" s="93"/>
      <c r="X13" s="93"/>
      <c r="Y13" s="170"/>
      <c r="Z13" s="93"/>
      <c r="AA13" s="106"/>
      <c r="AB13" s="87"/>
    </row>
    <row r="14" spans="1:29" ht="17.25" customHeight="1" thickBot="1" x14ac:dyDescent="0.2">
      <c r="A14" s="37"/>
      <c r="B14" s="57" t="s">
        <v>97</v>
      </c>
      <c r="C14" s="58" t="s">
        <v>98</v>
      </c>
      <c r="D14" s="40"/>
      <c r="E14" s="91"/>
      <c r="F14" s="265" t="s">
        <v>87</v>
      </c>
      <c r="G14" s="266"/>
      <c r="H14" s="275" t="str">
        <f>IF(U14=0,"",U14)</f>
        <v/>
      </c>
      <c r="I14" s="275"/>
      <c r="J14" s="275"/>
      <c r="K14" s="269"/>
      <c r="L14" s="270"/>
      <c r="M14" s="37"/>
      <c r="N14" s="37"/>
      <c r="O14" s="189"/>
      <c r="P14" s="190"/>
      <c r="Q14" s="190"/>
      <c r="R14" s="190"/>
      <c r="S14" s="192" t="s">
        <v>83</v>
      </c>
      <c r="T14" s="93"/>
      <c r="U14" s="170"/>
      <c r="V14" s="93"/>
      <c r="W14" s="93"/>
      <c r="X14" s="93"/>
      <c r="Y14" s="93"/>
      <c r="Z14" s="93"/>
      <c r="AA14" s="106"/>
      <c r="AB14" s="87"/>
    </row>
    <row r="15" spans="1:29" ht="17.25" customHeight="1" thickBot="1" x14ac:dyDescent="0.2">
      <c r="A15" s="37"/>
      <c r="B15" s="50"/>
      <c r="C15" s="92" t="s">
        <v>99</v>
      </c>
      <c r="D15" s="40"/>
      <c r="E15" s="91"/>
      <c r="F15" s="263" t="s">
        <v>89</v>
      </c>
      <c r="G15" s="264"/>
      <c r="H15" s="292" t="str">
        <f>IF(U15=0,"",U15)</f>
        <v/>
      </c>
      <c r="I15" s="292"/>
      <c r="J15" s="292"/>
      <c r="K15" s="271"/>
      <c r="L15" s="272"/>
      <c r="M15" s="37"/>
      <c r="N15" s="37"/>
      <c r="O15" s="189"/>
      <c r="P15" s="190"/>
      <c r="Q15" s="190"/>
      <c r="R15" s="190"/>
      <c r="S15" s="192" t="s">
        <v>84</v>
      </c>
      <c r="T15" s="93"/>
      <c r="U15" s="170"/>
      <c r="V15" s="93"/>
      <c r="W15" s="93"/>
      <c r="X15" s="93"/>
      <c r="Y15" s="93"/>
      <c r="Z15" s="93"/>
      <c r="AA15" s="106"/>
      <c r="AB15" s="87"/>
    </row>
    <row r="16" spans="1:29" ht="17.25" customHeight="1" thickBot="1" x14ac:dyDescent="0.2">
      <c r="A16" s="37"/>
      <c r="B16" s="51"/>
      <c r="C16" s="59"/>
      <c r="D16" s="59"/>
      <c r="E16" s="60"/>
      <c r="F16" s="213" t="s">
        <v>91</v>
      </c>
      <c r="G16" s="215"/>
      <c r="H16" s="291" t="str">
        <f>IF(OR(H13&lt;&gt;"",H14&lt;&gt;""),SUM(H13:J15),"")</f>
        <v/>
      </c>
      <c r="I16" s="291"/>
      <c r="J16" s="291"/>
      <c r="K16" s="273" t="str">
        <f>IF(Y13=0,"",Y13)</f>
        <v/>
      </c>
      <c r="L16" s="274"/>
      <c r="M16" s="37"/>
      <c r="N16" s="37"/>
      <c r="O16" s="189"/>
      <c r="P16" s="190"/>
      <c r="Q16" s="190"/>
      <c r="R16" s="190"/>
      <c r="S16" s="192"/>
      <c r="T16" s="93"/>
      <c r="U16" s="98"/>
      <c r="V16" s="93"/>
      <c r="W16" s="98"/>
      <c r="X16" s="93"/>
      <c r="Y16" s="93"/>
      <c r="Z16" s="93"/>
      <c r="AA16" s="106"/>
      <c r="AB16" s="87"/>
    </row>
    <row r="17" spans="1:29" ht="17.25" customHeight="1" thickBot="1" x14ac:dyDescent="0.2">
      <c r="A17" s="37"/>
      <c r="B17" s="52" t="s">
        <v>100</v>
      </c>
      <c r="C17" s="174" t="s">
        <v>101</v>
      </c>
      <c r="D17" s="175"/>
      <c r="E17" s="176"/>
      <c r="F17" s="261" t="s">
        <v>95</v>
      </c>
      <c r="G17" s="262"/>
      <c r="H17" s="291" t="str">
        <f>IF(U17=0,"",U17)</f>
        <v/>
      </c>
      <c r="I17" s="291"/>
      <c r="J17" s="291"/>
      <c r="K17" s="267"/>
      <c r="L17" s="268"/>
      <c r="M17" s="37"/>
      <c r="N17" s="37"/>
      <c r="O17" s="276" t="s">
        <v>247</v>
      </c>
      <c r="P17" s="277"/>
      <c r="Q17" s="277"/>
      <c r="R17" s="277"/>
      <c r="S17" s="192" t="s">
        <v>92</v>
      </c>
      <c r="T17" s="93"/>
      <c r="U17" s="170"/>
      <c r="V17" s="93"/>
      <c r="W17" s="93"/>
      <c r="X17" s="93"/>
      <c r="Y17" s="170"/>
      <c r="Z17" s="93"/>
      <c r="AA17" s="106"/>
      <c r="AB17" s="87"/>
    </row>
    <row r="18" spans="1:29" ht="17.25" customHeight="1" thickBot="1" x14ac:dyDescent="0.2">
      <c r="A18" s="37"/>
      <c r="B18" s="57"/>
      <c r="C18" s="58" t="s">
        <v>102</v>
      </c>
      <c r="D18" s="177"/>
      <c r="E18" s="178"/>
      <c r="F18" s="265" t="s">
        <v>87</v>
      </c>
      <c r="G18" s="266"/>
      <c r="H18" s="275" t="str">
        <f>IF(U18=0,"",U18)</f>
        <v/>
      </c>
      <c r="I18" s="275"/>
      <c r="J18" s="275"/>
      <c r="K18" s="269"/>
      <c r="L18" s="270"/>
      <c r="M18" s="37"/>
      <c r="N18" s="37"/>
      <c r="O18" s="189"/>
      <c r="P18" s="190"/>
      <c r="Q18" s="190"/>
      <c r="R18" s="190"/>
      <c r="S18" s="192" t="s">
        <v>83</v>
      </c>
      <c r="T18" s="93"/>
      <c r="U18" s="170"/>
      <c r="V18" s="93"/>
      <c r="W18" s="93"/>
      <c r="X18" s="93"/>
      <c r="Y18" s="93"/>
      <c r="Z18" s="93"/>
      <c r="AA18" s="106"/>
      <c r="AB18" s="87"/>
    </row>
    <row r="19" spans="1:29" ht="17.25" customHeight="1" thickBot="1" x14ac:dyDescent="0.2">
      <c r="A19" s="37"/>
      <c r="B19" s="53"/>
      <c r="C19" s="58" t="s">
        <v>103</v>
      </c>
      <c r="D19" s="177"/>
      <c r="E19" s="178"/>
      <c r="F19" s="263" t="s">
        <v>89</v>
      </c>
      <c r="G19" s="264"/>
      <c r="H19" s="292" t="str">
        <f>IF(U19=0,"",U19)</f>
        <v/>
      </c>
      <c r="I19" s="292"/>
      <c r="J19" s="292"/>
      <c r="K19" s="271"/>
      <c r="L19" s="272"/>
      <c r="M19" s="37"/>
      <c r="N19" s="37"/>
      <c r="O19" s="189"/>
      <c r="P19" s="190"/>
      <c r="Q19" s="190"/>
      <c r="R19" s="190"/>
      <c r="S19" s="192" t="s">
        <v>84</v>
      </c>
      <c r="T19" s="93"/>
      <c r="U19" s="170"/>
      <c r="V19" s="93"/>
      <c r="W19" s="93"/>
      <c r="X19" s="93"/>
      <c r="Y19" s="93"/>
      <c r="Z19" s="93"/>
      <c r="AA19" s="106"/>
      <c r="AB19" s="87"/>
    </row>
    <row r="20" spans="1:29" ht="17.25" customHeight="1" thickBot="1" x14ac:dyDescent="0.2">
      <c r="A20" s="37"/>
      <c r="B20" s="179"/>
      <c r="C20" s="180"/>
      <c r="D20" s="180"/>
      <c r="E20" s="181"/>
      <c r="F20" s="213" t="s">
        <v>91</v>
      </c>
      <c r="G20" s="215"/>
      <c r="H20" s="291" t="str">
        <f>IF(OR(H17&lt;&gt;"",H18&lt;&gt;""),SUM(H17:J19),"")</f>
        <v/>
      </c>
      <c r="I20" s="291"/>
      <c r="J20" s="291"/>
      <c r="K20" s="273" t="str">
        <f>IF(Y17=0,"",Y17)</f>
        <v/>
      </c>
      <c r="L20" s="274"/>
      <c r="M20" s="37"/>
      <c r="N20" s="37"/>
      <c r="O20" s="107"/>
      <c r="P20" s="108"/>
      <c r="Q20" s="108"/>
      <c r="R20" s="108"/>
      <c r="S20" s="108"/>
      <c r="T20" s="108"/>
      <c r="U20" s="108"/>
      <c r="V20" s="108"/>
      <c r="W20" s="108"/>
      <c r="X20" s="108"/>
      <c r="Y20" s="108"/>
      <c r="Z20" s="108"/>
      <c r="AA20" s="109"/>
      <c r="AB20" s="87"/>
    </row>
    <row r="21" spans="1:29" ht="20.100000000000001" customHeight="1" thickBot="1" x14ac:dyDescent="0.2">
      <c r="A21" s="37"/>
      <c r="B21" s="294" t="s">
        <v>104</v>
      </c>
      <c r="C21" s="295"/>
      <c r="D21" s="295"/>
      <c r="E21" s="295"/>
      <c r="F21" s="295"/>
      <c r="G21" s="296"/>
      <c r="H21" s="293" t="str">
        <f>IF(IF(H8="",0,H8)+IF(H12="",0,H12)+IF(H16="",0,H16)+IF(H20="",0,H20)=0,"",IF(H8="",0,H8)+IF(H12="",0,H12)+IF(H16="",0,H16)+IF(H20="",0,H20))</f>
        <v/>
      </c>
      <c r="I21" s="293"/>
      <c r="J21" s="293"/>
      <c r="K21" s="273" t="str">
        <f>IF(IF(K8="",0,K8)+IF(K12="",0,K12)+IF(K16="",0,K16)+IF(K20="",0,K20)=0,"",IF(K8="",0,K8)+IF(K12="",0,K12)+IF(K16="",0,K16)+IF(K20="",0,K20))</f>
        <v/>
      </c>
      <c r="L21" s="274"/>
      <c r="M21" s="37"/>
      <c r="N21" s="37"/>
      <c r="O21" s="93"/>
      <c r="P21" s="93"/>
      <c r="Q21" s="93"/>
      <c r="R21" s="93"/>
      <c r="S21" s="93"/>
      <c r="T21" s="93"/>
      <c r="U21" s="93"/>
      <c r="V21" s="93"/>
      <c r="W21" s="93"/>
      <c r="X21" s="93"/>
      <c r="Y21" s="93"/>
      <c r="Z21" s="93"/>
      <c r="AA21" s="93"/>
      <c r="AB21" s="87"/>
    </row>
    <row r="22" spans="1:29" ht="23.1" customHeight="1" x14ac:dyDescent="0.15">
      <c r="A22" s="37"/>
      <c r="B22" s="37"/>
      <c r="C22" s="37"/>
      <c r="D22" s="37"/>
      <c r="E22" s="37"/>
      <c r="F22" s="37"/>
      <c r="G22" s="37"/>
      <c r="H22" s="37"/>
      <c r="I22" s="37"/>
      <c r="J22" s="37"/>
      <c r="K22" s="37"/>
      <c r="L22" s="61" t="s">
        <v>75</v>
      </c>
      <c r="M22" s="38"/>
      <c r="N22" s="38"/>
      <c r="O22" s="259" t="s">
        <v>231</v>
      </c>
      <c r="P22" s="260"/>
      <c r="Q22" s="260"/>
      <c r="R22" s="260"/>
      <c r="S22" s="260"/>
      <c r="T22" s="260"/>
      <c r="U22" s="260"/>
      <c r="V22" s="260"/>
      <c r="W22" s="199"/>
      <c r="X22" s="200"/>
      <c r="Y22" s="198" t="s">
        <v>222</v>
      </c>
      <c r="Z22" s="199"/>
      <c r="AA22" s="199"/>
      <c r="AB22" s="110"/>
      <c r="AC22" s="77"/>
    </row>
    <row r="23" spans="1:29" ht="20.100000000000001" customHeight="1" x14ac:dyDescent="0.15">
      <c r="A23" s="37"/>
      <c r="B23" s="300"/>
      <c r="C23" s="301"/>
      <c r="D23" s="302"/>
      <c r="E23" s="213" t="s">
        <v>105</v>
      </c>
      <c r="F23" s="214"/>
      <c r="G23" s="214"/>
      <c r="H23" s="214"/>
      <c r="I23" s="214"/>
      <c r="J23" s="214"/>
      <c r="K23" s="215"/>
      <c r="L23" s="332" t="s">
        <v>106</v>
      </c>
      <c r="M23" s="37"/>
      <c r="N23" s="37"/>
      <c r="O23" s="346" t="s">
        <v>248</v>
      </c>
      <c r="P23" s="347"/>
      <c r="Q23" s="347"/>
      <c r="R23" s="347"/>
      <c r="S23" s="347"/>
      <c r="T23" s="347"/>
      <c r="U23" s="347"/>
      <c r="V23" s="347"/>
      <c r="W23" s="347"/>
      <c r="X23" s="347"/>
      <c r="Y23" s="258" t="s">
        <v>250</v>
      </c>
      <c r="Z23" s="258"/>
      <c r="AA23" s="258"/>
      <c r="AB23" s="111"/>
    </row>
    <row r="24" spans="1:29" ht="20.100000000000001" customHeight="1" x14ac:dyDescent="0.15">
      <c r="A24" s="37"/>
      <c r="B24" s="303"/>
      <c r="C24" s="304"/>
      <c r="D24" s="305"/>
      <c r="E24" s="314" t="s">
        <v>107</v>
      </c>
      <c r="F24" s="315"/>
      <c r="G24" s="315"/>
      <c r="H24" s="316"/>
      <c r="I24" s="62" t="s">
        <v>108</v>
      </c>
      <c r="J24" s="299" t="s">
        <v>109</v>
      </c>
      <c r="K24" s="299" t="s">
        <v>110</v>
      </c>
      <c r="L24" s="333"/>
      <c r="M24" s="37"/>
      <c r="N24" s="37"/>
      <c r="O24" s="206" t="s">
        <v>249</v>
      </c>
      <c r="P24" s="203"/>
      <c r="Q24" s="203"/>
      <c r="R24" s="203"/>
      <c r="S24" s="204"/>
      <c r="T24" s="204"/>
      <c r="U24" s="205"/>
      <c r="V24" s="204"/>
      <c r="W24" s="204"/>
      <c r="X24" s="203"/>
      <c r="Y24" s="258"/>
      <c r="Z24" s="258"/>
      <c r="AA24" s="258"/>
      <c r="AB24" s="111"/>
    </row>
    <row r="25" spans="1:29" ht="20.100000000000001" customHeight="1" thickBot="1" x14ac:dyDescent="0.2">
      <c r="A25" s="37"/>
      <c r="B25" s="306"/>
      <c r="C25" s="307"/>
      <c r="D25" s="308"/>
      <c r="E25" s="317" t="s">
        <v>111</v>
      </c>
      <c r="F25" s="318"/>
      <c r="G25" s="318"/>
      <c r="H25" s="319"/>
      <c r="I25" s="63" t="s">
        <v>112</v>
      </c>
      <c r="J25" s="299"/>
      <c r="K25" s="299"/>
      <c r="L25" s="334"/>
      <c r="M25" s="37"/>
      <c r="N25" s="37"/>
      <c r="O25" s="105"/>
      <c r="P25" s="93"/>
      <c r="Q25" s="93"/>
      <c r="R25" s="93"/>
      <c r="S25" s="99"/>
      <c r="T25" s="93"/>
      <c r="U25" s="197"/>
      <c r="V25" s="93"/>
      <c r="W25" s="98"/>
      <c r="X25" s="93"/>
      <c r="Y25" s="196"/>
      <c r="Z25" s="93"/>
      <c r="AA25" s="98"/>
      <c r="AB25" s="111"/>
    </row>
    <row r="26" spans="1:29" ht="20.100000000000001" customHeight="1" thickBot="1" x14ac:dyDescent="0.2">
      <c r="A26" s="37"/>
      <c r="B26" s="64" t="s">
        <v>85</v>
      </c>
      <c r="C26" s="297" t="s">
        <v>87</v>
      </c>
      <c r="D26" s="298"/>
      <c r="E26" s="320" t="str">
        <f>IF(U26=0,"",U26)</f>
        <v/>
      </c>
      <c r="F26" s="321"/>
      <c r="G26" s="321"/>
      <c r="H26" s="322"/>
      <c r="I26" s="83" t="str">
        <f>IF(I28=H8,H6,E26)</f>
        <v/>
      </c>
      <c r="J26" s="343" t="s">
        <v>218</v>
      </c>
      <c r="K26" s="335"/>
      <c r="L26" s="340" t="str">
        <f>IF(AA26=0,"",AA26)</f>
        <v/>
      </c>
      <c r="M26" s="37"/>
      <c r="N26" s="37"/>
      <c r="O26" s="189" t="s">
        <v>244</v>
      </c>
      <c r="P26" s="190"/>
      <c r="Q26" s="190"/>
      <c r="R26" s="190"/>
      <c r="S26" s="192" t="s">
        <v>83</v>
      </c>
      <c r="T26" s="93"/>
      <c r="U26" s="170"/>
      <c r="V26" s="93"/>
      <c r="W26" s="98"/>
      <c r="X26" s="100"/>
      <c r="Y26" s="195"/>
      <c r="Z26" s="93"/>
      <c r="AA26" s="172"/>
      <c r="AB26" s="111"/>
    </row>
    <row r="27" spans="1:29" ht="20.100000000000001" customHeight="1" thickBot="1" x14ac:dyDescent="0.2">
      <c r="A27" s="37"/>
      <c r="B27" s="65"/>
      <c r="C27" s="263" t="s">
        <v>89</v>
      </c>
      <c r="D27" s="264"/>
      <c r="E27" s="323" t="str">
        <f>IF(U27=0,"",U27)</f>
        <v/>
      </c>
      <c r="F27" s="324"/>
      <c r="G27" s="324"/>
      <c r="H27" s="325"/>
      <c r="I27" s="84" t="str">
        <f>IF($I$28=$H$8,H7,E27)</f>
        <v/>
      </c>
      <c r="J27" s="344"/>
      <c r="K27" s="336"/>
      <c r="L27" s="341"/>
      <c r="M27" s="37"/>
      <c r="N27" s="37"/>
      <c r="O27" s="189"/>
      <c r="P27" s="190"/>
      <c r="Q27" s="190"/>
      <c r="R27" s="190"/>
      <c r="S27" s="192" t="s">
        <v>84</v>
      </c>
      <c r="T27" s="93"/>
      <c r="U27" s="170"/>
      <c r="V27" s="93"/>
      <c r="W27" s="93"/>
      <c r="X27" s="93"/>
      <c r="Y27" s="201" t="s">
        <v>223</v>
      </c>
      <c r="Z27" s="93"/>
      <c r="AA27" s="93"/>
      <c r="AB27" s="111"/>
    </row>
    <row r="28" spans="1:29" ht="20.100000000000001" customHeight="1" thickBot="1" x14ac:dyDescent="0.2">
      <c r="A28" s="37"/>
      <c r="B28" s="47"/>
      <c r="C28" s="213" t="s">
        <v>91</v>
      </c>
      <c r="D28" s="215"/>
      <c r="E28" s="320" t="str">
        <f>IF(E26="","",SUM(E26:H27))</f>
        <v/>
      </c>
      <c r="F28" s="321"/>
      <c r="G28" s="321"/>
      <c r="H28" s="322"/>
      <c r="I28" s="83" t="str">
        <f>IF(H8&gt;=E28,E28,H8)</f>
        <v/>
      </c>
      <c r="J28" s="345"/>
      <c r="K28" s="66" t="str">
        <f>IF(Y26=0,"",Y26)</f>
        <v/>
      </c>
      <c r="L28" s="342"/>
      <c r="M28" s="37"/>
      <c r="N28" s="37"/>
      <c r="O28" s="189"/>
      <c r="P28" s="190"/>
      <c r="Q28" s="190"/>
      <c r="R28" s="190"/>
      <c r="S28" s="192"/>
      <c r="T28" s="93"/>
      <c r="U28" s="208"/>
      <c r="V28" s="93"/>
      <c r="W28" s="93"/>
      <c r="X28" s="93"/>
      <c r="Y28" s="202" t="s">
        <v>240</v>
      </c>
      <c r="Z28" s="93"/>
      <c r="AA28" s="93"/>
      <c r="AB28" s="111"/>
    </row>
    <row r="29" spans="1:29" ht="20.100000000000001" customHeight="1" thickBot="1" x14ac:dyDescent="0.2">
      <c r="A29" s="37"/>
      <c r="B29" s="67" t="s">
        <v>93</v>
      </c>
      <c r="C29" s="261" t="s">
        <v>95</v>
      </c>
      <c r="D29" s="262"/>
      <c r="E29" s="320" t="str">
        <f>IF(U29=0,"",U29)</f>
        <v/>
      </c>
      <c r="F29" s="321"/>
      <c r="G29" s="321"/>
      <c r="H29" s="322"/>
      <c r="I29" s="83" t="str">
        <f>IF(I32=H12,H9,E29)</f>
        <v/>
      </c>
      <c r="J29" s="343" t="s">
        <v>113</v>
      </c>
      <c r="K29" s="337"/>
      <c r="L29" s="340" t="str">
        <f>IF(AA29=0,"",AA29)</f>
        <v/>
      </c>
      <c r="M29" s="37"/>
      <c r="N29" s="37"/>
      <c r="O29" s="189" t="s">
        <v>245</v>
      </c>
      <c r="P29" s="190"/>
      <c r="Q29" s="190"/>
      <c r="R29" s="190"/>
      <c r="S29" s="192" t="s">
        <v>92</v>
      </c>
      <c r="T29" s="93"/>
      <c r="U29" s="170"/>
      <c r="V29" s="93"/>
      <c r="W29" s="98"/>
      <c r="X29" s="93"/>
      <c r="Y29" s="170"/>
      <c r="Z29" s="93"/>
      <c r="AA29" s="172"/>
      <c r="AB29" s="111"/>
    </row>
    <row r="30" spans="1:29" ht="20.100000000000001" customHeight="1" thickBot="1" x14ac:dyDescent="0.2">
      <c r="A30" s="37"/>
      <c r="B30" s="68"/>
      <c r="C30" s="265" t="s">
        <v>87</v>
      </c>
      <c r="D30" s="266"/>
      <c r="E30" s="326" t="str">
        <f>IF(U30=0,"",U30)</f>
        <v/>
      </c>
      <c r="F30" s="327"/>
      <c r="G30" s="327"/>
      <c r="H30" s="328"/>
      <c r="I30" s="113" t="str">
        <f>IF(I32=H12,H10,E30)</f>
        <v/>
      </c>
      <c r="J30" s="344"/>
      <c r="K30" s="338"/>
      <c r="L30" s="341"/>
      <c r="M30" s="37"/>
      <c r="N30" s="37"/>
      <c r="O30" s="189"/>
      <c r="P30" s="190"/>
      <c r="Q30" s="190"/>
      <c r="R30" s="190"/>
      <c r="S30" s="192" t="s">
        <v>83</v>
      </c>
      <c r="T30" s="93"/>
      <c r="U30" s="170"/>
      <c r="V30" s="93"/>
      <c r="W30" s="98"/>
      <c r="X30" s="93"/>
      <c r="Y30" s="201" t="s">
        <v>251</v>
      </c>
      <c r="Z30" s="93"/>
      <c r="AA30" s="93"/>
      <c r="AB30" s="111"/>
    </row>
    <row r="31" spans="1:29" ht="20.100000000000001" customHeight="1" thickBot="1" x14ac:dyDescent="0.2">
      <c r="A31" s="37"/>
      <c r="B31" s="69"/>
      <c r="C31" s="263" t="s">
        <v>89</v>
      </c>
      <c r="D31" s="264"/>
      <c r="E31" s="323" t="str">
        <f>IF(U31=0,"",U31)</f>
        <v/>
      </c>
      <c r="F31" s="324"/>
      <c r="G31" s="324"/>
      <c r="H31" s="325"/>
      <c r="I31" s="84" t="str">
        <f>IF(I32=H12,H11,E31)</f>
        <v/>
      </c>
      <c r="J31" s="344"/>
      <c r="K31" s="339"/>
      <c r="L31" s="341"/>
      <c r="M31" s="37"/>
      <c r="N31" s="37"/>
      <c r="O31" s="189"/>
      <c r="P31" s="190"/>
      <c r="Q31" s="190"/>
      <c r="R31" s="190"/>
      <c r="S31" s="192" t="s">
        <v>84</v>
      </c>
      <c r="T31" s="93"/>
      <c r="U31" s="170"/>
      <c r="V31" s="93"/>
      <c r="W31" s="93"/>
      <c r="X31" s="93"/>
      <c r="Y31" s="202" t="s">
        <v>240</v>
      </c>
      <c r="Z31" s="93"/>
      <c r="AA31" s="93"/>
      <c r="AB31" s="111"/>
    </row>
    <row r="32" spans="1:29" ht="20.100000000000001" customHeight="1" thickBot="1" x14ac:dyDescent="0.2">
      <c r="A32" s="37"/>
      <c r="B32" s="70"/>
      <c r="C32" s="213" t="s">
        <v>91</v>
      </c>
      <c r="D32" s="215"/>
      <c r="E32" s="320" t="str">
        <f>IF(OR(E29&lt;&gt;"",E30&lt;&gt;""),SUM(E29:H31),"")</f>
        <v/>
      </c>
      <c r="F32" s="321"/>
      <c r="G32" s="321"/>
      <c r="H32" s="322"/>
      <c r="I32" s="83" t="str">
        <f>IF(H12&gt;=E32,E32,H12)</f>
        <v/>
      </c>
      <c r="J32" s="345"/>
      <c r="K32" s="66" t="str">
        <f>IF(Y29=0,"",Y29)</f>
        <v/>
      </c>
      <c r="L32" s="342"/>
      <c r="M32" s="37"/>
      <c r="N32" s="37"/>
      <c r="O32" s="189"/>
      <c r="P32" s="190"/>
      <c r="Q32" s="190"/>
      <c r="R32" s="190"/>
      <c r="S32" s="192"/>
      <c r="T32" s="93"/>
      <c r="U32" s="93"/>
      <c r="V32" s="93"/>
      <c r="W32" s="93"/>
      <c r="X32" s="93"/>
      <c r="Y32" s="183"/>
      <c r="Z32" s="93"/>
      <c r="AA32" s="93"/>
      <c r="AB32" s="111"/>
    </row>
    <row r="33" spans="1:28" ht="20.100000000000001" customHeight="1" thickBot="1" x14ac:dyDescent="0.2">
      <c r="A33" s="37"/>
      <c r="B33" s="67" t="s">
        <v>97</v>
      </c>
      <c r="C33" s="261" t="s">
        <v>95</v>
      </c>
      <c r="D33" s="262"/>
      <c r="E33" s="320" t="str">
        <f>IF(U33=0,"",U33)</f>
        <v/>
      </c>
      <c r="F33" s="321"/>
      <c r="G33" s="321"/>
      <c r="H33" s="322"/>
      <c r="I33" s="83" t="str">
        <f>IF(I36=H16,H13,E33)</f>
        <v/>
      </c>
      <c r="J33" s="343" t="s">
        <v>113</v>
      </c>
      <c r="K33" s="337"/>
      <c r="L33" s="340" t="str">
        <f>IF(AA33=0,"",AA33)</f>
        <v/>
      </c>
      <c r="M33" s="37"/>
      <c r="N33" s="37"/>
      <c r="O33" s="189" t="s">
        <v>246</v>
      </c>
      <c r="P33" s="190"/>
      <c r="Q33" s="190"/>
      <c r="R33" s="190"/>
      <c r="S33" s="192" t="s">
        <v>92</v>
      </c>
      <c r="T33" s="93"/>
      <c r="U33" s="170"/>
      <c r="V33" s="93"/>
      <c r="W33" s="98"/>
      <c r="X33" s="93"/>
      <c r="Y33" s="170"/>
      <c r="Z33" s="93"/>
      <c r="AA33" s="172"/>
      <c r="AB33" s="111"/>
    </row>
    <row r="34" spans="1:28" ht="20.100000000000001" customHeight="1" thickBot="1" x14ac:dyDescent="0.2">
      <c r="A34" s="37"/>
      <c r="B34" s="71"/>
      <c r="C34" s="265" t="s">
        <v>87</v>
      </c>
      <c r="D34" s="266"/>
      <c r="E34" s="326" t="str">
        <f>IF(U34=0,"",U34)</f>
        <v/>
      </c>
      <c r="F34" s="327"/>
      <c r="G34" s="327"/>
      <c r="H34" s="328"/>
      <c r="I34" s="113" t="str">
        <f>IF(I36=H16,H14,E34)</f>
        <v/>
      </c>
      <c r="J34" s="344"/>
      <c r="K34" s="338"/>
      <c r="L34" s="341"/>
      <c r="M34" s="37"/>
      <c r="N34" s="37"/>
      <c r="O34" s="189"/>
      <c r="P34" s="190"/>
      <c r="Q34" s="190"/>
      <c r="R34" s="190"/>
      <c r="S34" s="192" t="s">
        <v>83</v>
      </c>
      <c r="T34" s="93"/>
      <c r="U34" s="170"/>
      <c r="V34" s="93"/>
      <c r="W34" s="98"/>
      <c r="X34" s="93"/>
      <c r="Y34" s="201" t="s">
        <v>252</v>
      </c>
      <c r="Z34" s="93"/>
      <c r="AA34" s="93"/>
      <c r="AB34" s="111"/>
    </row>
    <row r="35" spans="1:28" ht="20.100000000000001" customHeight="1" thickBot="1" x14ac:dyDescent="0.2">
      <c r="A35" s="37"/>
      <c r="B35" s="71"/>
      <c r="C35" s="263" t="s">
        <v>89</v>
      </c>
      <c r="D35" s="264"/>
      <c r="E35" s="323" t="str">
        <f>IF(U35=0,"",U35)</f>
        <v/>
      </c>
      <c r="F35" s="324"/>
      <c r="G35" s="324"/>
      <c r="H35" s="325"/>
      <c r="I35" s="84" t="str">
        <f>IF(I36=H16,H15,E35)</f>
        <v/>
      </c>
      <c r="J35" s="344"/>
      <c r="K35" s="339"/>
      <c r="L35" s="341"/>
      <c r="M35" s="37"/>
      <c r="N35" s="37"/>
      <c r="O35" s="189"/>
      <c r="P35" s="190"/>
      <c r="Q35" s="190"/>
      <c r="R35" s="190"/>
      <c r="S35" s="192" t="s">
        <v>84</v>
      </c>
      <c r="T35" s="93"/>
      <c r="U35" s="170"/>
      <c r="V35" s="93"/>
      <c r="W35" s="93"/>
      <c r="X35" s="93"/>
      <c r="Y35" s="202" t="s">
        <v>240</v>
      </c>
      <c r="Z35" s="93"/>
      <c r="AA35" s="93"/>
      <c r="AB35" s="111"/>
    </row>
    <row r="36" spans="1:28" ht="20.100000000000001" customHeight="1" thickBot="1" x14ac:dyDescent="0.2">
      <c r="A36" s="37"/>
      <c r="B36" s="72"/>
      <c r="C36" s="213" t="s">
        <v>91</v>
      </c>
      <c r="D36" s="215"/>
      <c r="E36" s="320" t="str">
        <f>IF(OR(E33&lt;&gt;"",E34&lt;&gt;""),SUM(E33:H35),"")</f>
        <v/>
      </c>
      <c r="F36" s="321"/>
      <c r="G36" s="321"/>
      <c r="H36" s="322"/>
      <c r="I36" s="83" t="str">
        <f>IF(H16&gt;=E36,E36,H16)</f>
        <v/>
      </c>
      <c r="J36" s="345"/>
      <c r="K36" s="66" t="str">
        <f>IF(Y33=0,"",Y33)</f>
        <v/>
      </c>
      <c r="L36" s="342"/>
      <c r="M36" s="37"/>
      <c r="N36" s="37"/>
      <c r="O36" s="189"/>
      <c r="P36" s="190"/>
      <c r="Q36" s="190"/>
      <c r="R36" s="190"/>
      <c r="S36" s="192"/>
      <c r="T36" s="93"/>
      <c r="U36" s="93"/>
      <c r="V36" s="93"/>
      <c r="W36" s="93"/>
      <c r="X36" s="93"/>
      <c r="Y36" s="183"/>
      <c r="Z36" s="93"/>
      <c r="AA36" s="93"/>
      <c r="AB36" s="111"/>
    </row>
    <row r="37" spans="1:28" ht="20.100000000000001" customHeight="1" thickBot="1" x14ac:dyDescent="0.2">
      <c r="A37" s="37"/>
      <c r="B37" s="73" t="s">
        <v>100</v>
      </c>
      <c r="C37" s="261" t="s">
        <v>95</v>
      </c>
      <c r="D37" s="262"/>
      <c r="E37" s="320" t="str">
        <f>IF(U37=0,"",U37)</f>
        <v/>
      </c>
      <c r="F37" s="321"/>
      <c r="G37" s="321"/>
      <c r="H37" s="322"/>
      <c r="I37" s="83" t="str">
        <f>IF(I40=H20,H17,E37)</f>
        <v/>
      </c>
      <c r="J37" s="343" t="s">
        <v>113</v>
      </c>
      <c r="K37" s="337"/>
      <c r="L37" s="340" t="str">
        <f>IF(AA37=0,"",AA37)</f>
        <v/>
      </c>
      <c r="M37" s="37"/>
      <c r="N37" s="37"/>
      <c r="O37" s="276" t="s">
        <v>247</v>
      </c>
      <c r="P37" s="277"/>
      <c r="Q37" s="277"/>
      <c r="R37" s="277"/>
      <c r="S37" s="192" t="s">
        <v>92</v>
      </c>
      <c r="T37" s="93"/>
      <c r="U37" s="170"/>
      <c r="V37" s="93"/>
      <c r="W37" s="98"/>
      <c r="X37" s="93"/>
      <c r="Y37" s="170"/>
      <c r="Z37" s="93"/>
      <c r="AA37" s="172"/>
      <c r="AB37" s="111"/>
    </row>
    <row r="38" spans="1:28" ht="20.100000000000001" customHeight="1" thickBot="1" x14ac:dyDescent="0.2">
      <c r="A38" s="37"/>
      <c r="B38" s="68"/>
      <c r="C38" s="265" t="s">
        <v>87</v>
      </c>
      <c r="D38" s="266"/>
      <c r="E38" s="326" t="str">
        <f>IF(U38=0,"",U38)</f>
        <v/>
      </c>
      <c r="F38" s="327"/>
      <c r="G38" s="327"/>
      <c r="H38" s="328"/>
      <c r="I38" s="113" t="str">
        <f>IF(I40=H20,H18,E38)</f>
        <v/>
      </c>
      <c r="J38" s="344"/>
      <c r="K38" s="338"/>
      <c r="L38" s="341"/>
      <c r="M38" s="37"/>
      <c r="N38" s="37"/>
      <c r="O38" s="276"/>
      <c r="P38" s="277"/>
      <c r="Q38" s="277"/>
      <c r="R38" s="277"/>
      <c r="S38" s="192" t="s">
        <v>83</v>
      </c>
      <c r="T38" s="93"/>
      <c r="U38" s="170"/>
      <c r="V38" s="93"/>
      <c r="W38" s="98"/>
      <c r="X38" s="93"/>
      <c r="Y38" s="202" t="s">
        <v>240</v>
      </c>
      <c r="Z38" s="93"/>
      <c r="AA38" s="93"/>
      <c r="AB38" s="111"/>
    </row>
    <row r="39" spans="1:28" ht="20.100000000000001" customHeight="1" thickBot="1" x14ac:dyDescent="0.2">
      <c r="A39" s="37"/>
      <c r="B39" s="68"/>
      <c r="C39" s="263" t="s">
        <v>89</v>
      </c>
      <c r="D39" s="264"/>
      <c r="E39" s="323" t="str">
        <f>IF(U39=0,"",U39)</f>
        <v/>
      </c>
      <c r="F39" s="324"/>
      <c r="G39" s="324"/>
      <c r="H39" s="325"/>
      <c r="I39" s="84" t="str">
        <f>IF(I40=H20,H19,E39)</f>
        <v/>
      </c>
      <c r="J39" s="344"/>
      <c r="K39" s="339"/>
      <c r="L39" s="341"/>
      <c r="M39" s="37"/>
      <c r="N39" s="37"/>
      <c r="O39" s="105"/>
      <c r="P39" s="93"/>
      <c r="Q39" s="93"/>
      <c r="R39" s="93"/>
      <c r="S39" s="192" t="s">
        <v>84</v>
      </c>
      <c r="T39" s="93"/>
      <c r="U39" s="170"/>
      <c r="V39" s="93"/>
      <c r="W39" s="93"/>
      <c r="X39" s="93"/>
      <c r="Y39" s="183"/>
      <c r="Z39" s="93"/>
      <c r="AA39" s="93"/>
      <c r="AB39" s="111"/>
    </row>
    <row r="40" spans="1:28" ht="20.100000000000001" customHeight="1" x14ac:dyDescent="0.15">
      <c r="A40" s="37"/>
      <c r="B40" s="74"/>
      <c r="C40" s="213" t="s">
        <v>91</v>
      </c>
      <c r="D40" s="215"/>
      <c r="E40" s="320" t="str">
        <f>IF(OR(E37&lt;&gt;"",E38&lt;&gt;""),SUM(E37:H39),"")</f>
        <v/>
      </c>
      <c r="F40" s="321"/>
      <c r="G40" s="321"/>
      <c r="H40" s="322"/>
      <c r="I40" s="83" t="str">
        <f>IF(H20&gt;=E40,E40,H20)</f>
        <v/>
      </c>
      <c r="J40" s="345"/>
      <c r="K40" s="66" t="str">
        <f>IF(Y37=0,"",Y37)</f>
        <v/>
      </c>
      <c r="L40" s="342"/>
      <c r="M40" s="37"/>
      <c r="N40" s="37"/>
      <c r="O40" s="105"/>
      <c r="P40" s="93"/>
      <c r="Q40" s="93"/>
      <c r="R40" s="93"/>
      <c r="S40" s="93"/>
      <c r="T40" s="93"/>
      <c r="U40" s="93"/>
      <c r="V40" s="93"/>
      <c r="W40" s="93"/>
      <c r="X40" s="93"/>
      <c r="Y40" s="93"/>
      <c r="Z40" s="93"/>
      <c r="AA40" s="93"/>
      <c r="AB40" s="111"/>
    </row>
    <row r="41" spans="1:28" ht="21.95" customHeight="1" thickBot="1" x14ac:dyDescent="0.2">
      <c r="A41" s="37"/>
      <c r="B41" s="213" t="s">
        <v>104</v>
      </c>
      <c r="C41" s="214"/>
      <c r="D41" s="215"/>
      <c r="E41" s="329" t="str">
        <f>IF(IF(E28="",0,E28)+IF(E32="",0,E32)+IF(E36="",0,E36)+IF(E40="",0,E40)=0,"",IF(E28="",0,E28)+IF(E32="",0,E32)+IF(E36="",0,E36)+IF(E40="",0,E40))</f>
        <v/>
      </c>
      <c r="F41" s="330"/>
      <c r="G41" s="330"/>
      <c r="H41" s="331"/>
      <c r="I41" s="66" t="str">
        <f>IF(IF(I28="",0,I28)+IF(I32="",0,I32)+IF(I36="",0,I36)+IF(I40="",0,I40)=0,"",IF(I28="",0,I28)+IF(I32="",0,I32)+IF(I36="",0,I36)+IF(I40="",0,I40))</f>
        <v/>
      </c>
      <c r="J41" s="75"/>
      <c r="K41" s="66" t="str">
        <f>IF(IF(K28="",0,K28)+IF(K32="",0,K32)+IF(K36="",0,K36)+IF(K40="",0,K40)=0,"",IF(K28="",0,K28)+IF(K32="",0,K32)+IF(K36="",0,K36)+IF(K40="",0,K40))</f>
        <v/>
      </c>
      <c r="L41" s="76"/>
      <c r="M41" s="37"/>
      <c r="N41" s="37"/>
      <c r="O41" s="107"/>
      <c r="P41" s="108"/>
      <c r="Q41" s="108"/>
      <c r="R41" s="108"/>
      <c r="S41" s="108"/>
      <c r="T41" s="108"/>
      <c r="U41" s="108"/>
      <c r="V41" s="108"/>
      <c r="W41" s="108"/>
      <c r="X41" s="108"/>
      <c r="Y41" s="108"/>
      <c r="Z41" s="108"/>
      <c r="AA41" s="108"/>
      <c r="AB41" s="112"/>
    </row>
    <row r="42" spans="1:28" ht="9" customHeight="1" x14ac:dyDescent="0.15">
      <c r="A42" s="37"/>
      <c r="B42" s="37"/>
      <c r="C42" s="37"/>
      <c r="D42" s="37"/>
      <c r="E42" s="37"/>
      <c r="F42" s="39"/>
      <c r="G42" s="37"/>
      <c r="H42" s="37"/>
      <c r="I42" s="37"/>
      <c r="J42" s="37"/>
      <c r="K42" s="37"/>
      <c r="L42" s="37"/>
      <c r="M42" s="37"/>
      <c r="N42" s="37"/>
      <c r="O42" s="93"/>
      <c r="P42" s="93"/>
      <c r="Q42" s="93"/>
      <c r="R42" s="93"/>
      <c r="S42" s="93"/>
      <c r="T42" s="93"/>
      <c r="U42" s="93"/>
      <c r="V42" s="93"/>
      <c r="W42" s="93"/>
      <c r="X42" s="93"/>
      <c r="Y42" s="93"/>
      <c r="Z42" s="93"/>
      <c r="AA42" s="93"/>
      <c r="AB42" s="87"/>
    </row>
    <row r="44" spans="1:28" x14ac:dyDescent="0.15">
      <c r="F44" s="78"/>
      <c r="G44" s="78"/>
    </row>
  </sheetData>
  <sheetProtection algorithmName="SHA-512" hashValue="TpbGi2JvS0rnhc3Z6MqjEpY6U9/ahqrgYzgBUT5UnkIT4ANrWRlaT1zz9KLVd4A3AE5dW6p98egvpuOnLbMWJA==" saltValue="oZsc5FXggw/0bewgCPefSA==" spinCount="100000" sheet="1" objects="1" scenarios="1" selectLockedCells="1"/>
  <mergeCells count="110">
    <mergeCell ref="O38:R38"/>
    <mergeCell ref="E41:H41"/>
    <mergeCell ref="J24:J25"/>
    <mergeCell ref="K24:K25"/>
    <mergeCell ref="L23:L25"/>
    <mergeCell ref="K26:K27"/>
    <mergeCell ref="K29:K31"/>
    <mergeCell ref="K33:K35"/>
    <mergeCell ref="K37:K39"/>
    <mergeCell ref="L26:L28"/>
    <mergeCell ref="L29:L32"/>
    <mergeCell ref="L33:L36"/>
    <mergeCell ref="L37:L40"/>
    <mergeCell ref="J26:J28"/>
    <mergeCell ref="J29:J32"/>
    <mergeCell ref="J33:J36"/>
    <mergeCell ref="J37:J40"/>
    <mergeCell ref="E36:H36"/>
    <mergeCell ref="E37:H37"/>
    <mergeCell ref="E38:H38"/>
    <mergeCell ref="E39:H39"/>
    <mergeCell ref="E40:H40"/>
    <mergeCell ref="O23:X23"/>
    <mergeCell ref="O37:R37"/>
    <mergeCell ref="C40:D40"/>
    <mergeCell ref="B41:D41"/>
    <mergeCell ref="E23:K23"/>
    <mergeCell ref="E24:H24"/>
    <mergeCell ref="E25:H25"/>
    <mergeCell ref="E26:H26"/>
    <mergeCell ref="E27:H27"/>
    <mergeCell ref="E28:H28"/>
    <mergeCell ref="E29:H29"/>
    <mergeCell ref="E30:H30"/>
    <mergeCell ref="E31:H31"/>
    <mergeCell ref="E32:H32"/>
    <mergeCell ref="E33:H33"/>
    <mergeCell ref="E34:H34"/>
    <mergeCell ref="E35:H35"/>
    <mergeCell ref="C35:D35"/>
    <mergeCell ref="C36:D36"/>
    <mergeCell ref="C37:D37"/>
    <mergeCell ref="C38:D38"/>
    <mergeCell ref="C39:D39"/>
    <mergeCell ref="C29:D29"/>
    <mergeCell ref="C30:D30"/>
    <mergeCell ref="C32:D32"/>
    <mergeCell ref="C33:D33"/>
    <mergeCell ref="C34:D34"/>
    <mergeCell ref="K21:L21"/>
    <mergeCell ref="B23:D25"/>
    <mergeCell ref="C26:D26"/>
    <mergeCell ref="C27:D27"/>
    <mergeCell ref="C28:D28"/>
    <mergeCell ref="H11:J11"/>
    <mergeCell ref="H12:J12"/>
    <mergeCell ref="K9:L11"/>
    <mergeCell ref="K12:L12"/>
    <mergeCell ref="B12:C12"/>
    <mergeCell ref="D12:E12"/>
    <mergeCell ref="C11:E11"/>
    <mergeCell ref="H7:J7"/>
    <mergeCell ref="H8:J8"/>
    <mergeCell ref="K6:L7"/>
    <mergeCell ref="K8:L8"/>
    <mergeCell ref="H9:J9"/>
    <mergeCell ref="H3:L4"/>
    <mergeCell ref="H5:J5"/>
    <mergeCell ref="K5:L5"/>
    <mergeCell ref="H6:J6"/>
    <mergeCell ref="C6:E6"/>
    <mergeCell ref="C7:E7"/>
    <mergeCell ref="C8:E8"/>
    <mergeCell ref="C9:E9"/>
    <mergeCell ref="C10:E10"/>
    <mergeCell ref="C31:D31"/>
    <mergeCell ref="H13:J13"/>
    <mergeCell ref="H14:J14"/>
    <mergeCell ref="H15:J15"/>
    <mergeCell ref="H16:J16"/>
    <mergeCell ref="H17:J17"/>
    <mergeCell ref="H18:J18"/>
    <mergeCell ref="H19:J19"/>
    <mergeCell ref="H20:J20"/>
    <mergeCell ref="H21:J21"/>
    <mergeCell ref="B21:G21"/>
    <mergeCell ref="F12:G12"/>
    <mergeCell ref="F20:G20"/>
    <mergeCell ref="F19:G19"/>
    <mergeCell ref="F18:G18"/>
    <mergeCell ref="F17:G17"/>
    <mergeCell ref="F16:G16"/>
    <mergeCell ref="F6:G6"/>
    <mergeCell ref="F7:G7"/>
    <mergeCell ref="Y23:AA24"/>
    <mergeCell ref="O22:V22"/>
    <mergeCell ref="F8:G8"/>
    <mergeCell ref="F9:G9"/>
    <mergeCell ref="F15:G15"/>
    <mergeCell ref="F14:G14"/>
    <mergeCell ref="K13:L15"/>
    <mergeCell ref="K16:L16"/>
    <mergeCell ref="K17:L19"/>
    <mergeCell ref="K20:L20"/>
    <mergeCell ref="F11:G11"/>
    <mergeCell ref="F13:G13"/>
    <mergeCell ref="F10:G10"/>
    <mergeCell ref="H10:J10"/>
    <mergeCell ref="O17:R17"/>
    <mergeCell ref="U11:Y11"/>
  </mergeCells>
  <phoneticPr fontId="5"/>
  <conditionalFormatting sqref="U5:U6 Y6 U8:U10 Y10 Y13 U13:U15 Y17 U17:U19 Y26 AA26 U26:U31 Y29 AA29 Y33 AA33 U33:U35 Y37 AA37 U37:U39">
    <cfRule type="expression" dxfId="47" priority="2">
      <formula>U5&lt;&gt;""</formula>
    </cfRule>
  </conditionalFormatting>
  <conditionalFormatting sqref="U11:Y11">
    <cfRule type="expression" dxfId="46" priority="1">
      <formula>$U$11=""</formula>
    </cfRule>
  </conditionalFormatting>
  <dataValidations count="3">
    <dataValidation type="whole" allowBlank="1" showInputMessage="1" showErrorMessage="1" sqref="U5:U6 Y6 Y10 U8:U10 Y37 U13:U15 Y13 Y17 U17:U19 U35 Y26 U31 U27:U29 U33 U37 U39" xr:uid="{87CDC4B3-D1BE-4EE1-B078-9BFD29364A3C}">
      <formula1>0</formula1>
      <formula2>999999999</formula2>
    </dataValidation>
    <dataValidation type="whole" imeMode="disabled" allowBlank="1" showInputMessage="1" showErrorMessage="1" sqref="Y29 Y33" xr:uid="{2F581594-9435-4432-B739-55AEC7A5BA9C}">
      <formula1>0</formula1>
      <formula2>999999999</formula2>
    </dataValidation>
    <dataValidation type="whole" allowBlank="1" showInputMessage="1" showErrorMessage="1" prompt="販売店負担の振込手数料は設備費から除いてください" sqref="U26 U30 U34 U38" xr:uid="{A8BA8FF9-CA5F-4AE6-8339-48D70B9E9471}">
      <formula1>0</formula1>
      <formula2>999999999</formula2>
    </dataValidation>
  </dataValidations>
  <printOptions horizontalCentered="1" verticalCentered="1"/>
  <pageMargins left="1.1417322834645669" right="0.70866141732283472" top="0.74803149606299213" bottom="0.7480314960629921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Y112"/>
  <sheetViews>
    <sheetView topLeftCell="A66" workbookViewId="0">
      <selection activeCell="E18" sqref="E18"/>
    </sheetView>
  </sheetViews>
  <sheetFormatPr defaultColWidth="9" defaultRowHeight="13.5" x14ac:dyDescent="0.15"/>
  <cols>
    <col min="1" max="1" width="0.875" style="1" customWidth="1"/>
    <col min="2" max="2" width="2.625" style="1" customWidth="1"/>
    <col min="3" max="3" width="9" style="1"/>
    <col min="4" max="4" width="0.875" style="1" customWidth="1"/>
    <col min="5" max="5" width="9" style="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6" width="0.875" style="1" customWidth="1"/>
    <col min="17" max="17" width="9" style="1" customWidth="1"/>
    <col min="18" max="18" width="9" style="1"/>
    <col min="19" max="21" width="0.875" style="1" customWidth="1"/>
    <col min="22" max="26" width="9" style="1"/>
    <col min="27" max="27" width="9.5" style="1" bestFit="1" customWidth="1"/>
    <col min="28" max="16384" width="9" style="1"/>
  </cols>
  <sheetData>
    <row r="1" spans="1:25" x14ac:dyDescent="0.15">
      <c r="A1" s="18"/>
      <c r="B1" s="18"/>
      <c r="C1" s="18"/>
      <c r="D1" s="18"/>
      <c r="E1" s="18"/>
      <c r="F1" s="18"/>
      <c r="G1" s="18"/>
      <c r="H1" s="18"/>
      <c r="I1" s="18"/>
      <c r="J1" s="18"/>
      <c r="K1" s="18"/>
      <c r="L1" s="18"/>
      <c r="M1" s="18"/>
      <c r="N1" s="18"/>
      <c r="O1" s="18"/>
      <c r="P1" s="18"/>
      <c r="Q1" s="18"/>
      <c r="R1" s="18"/>
      <c r="S1" s="18"/>
      <c r="T1" s="18"/>
      <c r="U1" s="18"/>
      <c r="V1" s="18"/>
      <c r="W1" s="18"/>
      <c r="X1" s="18"/>
      <c r="Y1" s="18"/>
    </row>
    <row r="2" spans="1:25" ht="30" customHeight="1" x14ac:dyDescent="0.15">
      <c r="A2" s="18"/>
      <c r="B2" s="368" t="s">
        <v>114</v>
      </c>
      <c r="C2" s="369"/>
      <c r="D2" s="369"/>
      <c r="E2" s="369"/>
      <c r="F2" s="369"/>
      <c r="G2" s="369"/>
      <c r="H2" s="369"/>
      <c r="I2" s="369"/>
      <c r="J2" s="369"/>
      <c r="K2" s="369"/>
      <c r="L2" s="369"/>
      <c r="M2" s="369"/>
      <c r="N2" s="369"/>
      <c r="O2" s="369"/>
      <c r="P2" s="369"/>
      <c r="Q2" s="369"/>
      <c r="R2" s="369"/>
      <c r="S2" s="18"/>
      <c r="T2" s="18"/>
      <c r="U2" s="18"/>
      <c r="V2" s="18"/>
      <c r="W2" s="17" t="str">
        <f>エラー確認!T2</f>
        <v>エラーあり</v>
      </c>
      <c r="X2" s="18"/>
      <c r="Y2" s="18"/>
    </row>
    <row r="3" spans="1:25" x14ac:dyDescent="0.15">
      <c r="A3" s="18"/>
      <c r="B3" s="18"/>
      <c r="C3" s="18"/>
      <c r="D3" s="18"/>
      <c r="E3" s="18"/>
      <c r="F3" s="18"/>
      <c r="G3" s="18"/>
      <c r="H3" s="18"/>
      <c r="I3" s="18"/>
      <c r="J3" s="18"/>
      <c r="K3" s="18"/>
      <c r="L3" s="18"/>
      <c r="M3" s="18"/>
      <c r="N3" s="18"/>
      <c r="O3" s="18"/>
      <c r="P3" s="18"/>
      <c r="Q3" s="18"/>
      <c r="R3" s="18"/>
      <c r="S3" s="18"/>
      <c r="T3" s="18"/>
      <c r="U3" s="18"/>
      <c r="V3" s="18"/>
      <c r="W3" s="18"/>
      <c r="X3" s="18"/>
      <c r="Y3" s="18"/>
    </row>
    <row r="4" spans="1:25" x14ac:dyDescent="0.15">
      <c r="A4" s="18"/>
      <c r="B4" s="18"/>
      <c r="C4" s="18"/>
      <c r="D4" s="18"/>
      <c r="E4" s="18"/>
      <c r="F4" s="18"/>
      <c r="G4" s="18"/>
      <c r="H4" s="18"/>
      <c r="I4" s="18"/>
      <c r="J4" s="18"/>
      <c r="K4" s="18" t="s">
        <v>115</v>
      </c>
      <c r="L4" s="18"/>
      <c r="M4" s="18"/>
      <c r="N4" s="18"/>
      <c r="O4" s="18"/>
      <c r="P4" s="18"/>
      <c r="Q4" s="18"/>
      <c r="R4" s="18"/>
      <c r="S4" s="18"/>
      <c r="T4" s="18"/>
      <c r="U4" s="18"/>
      <c r="V4" s="18"/>
      <c r="W4" s="18"/>
      <c r="X4" s="18"/>
      <c r="Y4" s="18"/>
    </row>
    <row r="5" spans="1:25" x14ac:dyDescent="0.15">
      <c r="A5" s="18"/>
      <c r="B5" s="18"/>
      <c r="C5" s="18"/>
      <c r="D5" s="18"/>
      <c r="E5" s="18"/>
      <c r="F5" s="18"/>
      <c r="G5" s="18"/>
      <c r="H5" s="18"/>
      <c r="I5" s="18"/>
      <c r="J5" s="18"/>
      <c r="K5" s="18">
        <f>COUNTIF(エラー確認!$E$14:$I$91,"NG")</f>
        <v>17</v>
      </c>
      <c r="L5" s="18"/>
      <c r="M5" s="18"/>
      <c r="N5" s="18"/>
      <c r="O5" s="18"/>
      <c r="P5" s="18"/>
      <c r="Q5" s="18"/>
      <c r="R5" s="18"/>
      <c r="S5" s="18"/>
      <c r="T5" s="18"/>
      <c r="U5" s="18"/>
      <c r="V5" s="18"/>
      <c r="W5" s="18"/>
      <c r="X5" s="18"/>
      <c r="Y5" s="18"/>
    </row>
    <row r="6" spans="1:25" x14ac:dyDescent="0.15">
      <c r="A6" s="18"/>
      <c r="B6" s="18"/>
      <c r="C6" s="18"/>
      <c r="D6" s="18"/>
      <c r="E6" s="18"/>
      <c r="F6" s="18"/>
      <c r="G6" s="18"/>
      <c r="H6" s="18"/>
      <c r="I6" s="18"/>
      <c r="J6" s="18"/>
      <c r="K6" s="18"/>
      <c r="L6" s="18"/>
      <c r="M6" s="18"/>
      <c r="N6" s="18"/>
      <c r="O6" s="18"/>
      <c r="P6" s="18"/>
      <c r="Q6" s="18"/>
      <c r="R6" s="18"/>
      <c r="S6" s="18"/>
      <c r="T6" s="18"/>
      <c r="U6" s="18"/>
      <c r="V6" s="18"/>
      <c r="W6" s="18"/>
      <c r="X6" s="18"/>
      <c r="Y6" s="18"/>
    </row>
    <row r="7" spans="1:25" ht="5.0999999999999996" customHeight="1" x14ac:dyDescent="0.15">
      <c r="A7" s="18"/>
      <c r="B7" s="2"/>
      <c r="C7" s="2"/>
      <c r="D7" s="2"/>
      <c r="E7" s="2"/>
      <c r="F7" s="2"/>
      <c r="G7" s="2"/>
      <c r="H7" s="2"/>
      <c r="I7" s="2"/>
      <c r="J7" s="2"/>
      <c r="K7" s="2"/>
      <c r="L7" s="2"/>
      <c r="M7" s="2"/>
      <c r="N7" s="2"/>
      <c r="O7" s="2"/>
      <c r="P7" s="2"/>
      <c r="Q7" s="2"/>
      <c r="R7" s="2"/>
      <c r="S7" s="18"/>
      <c r="T7" s="18"/>
      <c r="U7" s="18"/>
      <c r="V7" s="18"/>
      <c r="W7" s="18"/>
      <c r="X7" s="18"/>
      <c r="Y7" s="18"/>
    </row>
    <row r="8" spans="1:25" x14ac:dyDescent="0.15">
      <c r="A8" s="18"/>
      <c r="B8" s="2" t="s">
        <v>116</v>
      </c>
      <c r="C8" s="2"/>
      <c r="D8" s="2"/>
      <c r="E8" s="2"/>
      <c r="F8" s="2"/>
      <c r="G8" s="2"/>
      <c r="H8" s="2"/>
      <c r="I8" s="2"/>
      <c r="J8" s="2"/>
      <c r="K8" s="2"/>
      <c r="L8" s="2"/>
      <c r="M8" s="2"/>
      <c r="N8" s="2"/>
      <c r="O8" s="2"/>
      <c r="P8" s="2"/>
      <c r="Q8" s="2"/>
      <c r="R8" s="2"/>
      <c r="S8" s="18"/>
      <c r="T8" s="18"/>
      <c r="U8" s="18"/>
      <c r="V8" s="18"/>
      <c r="W8" s="18"/>
      <c r="X8" s="18"/>
      <c r="Y8" s="18"/>
    </row>
    <row r="9" spans="1:25" ht="5.0999999999999996" customHeight="1" thickBot="1" x14ac:dyDescent="0.2">
      <c r="A9" s="18"/>
      <c r="B9" s="2"/>
      <c r="C9" s="2"/>
      <c r="D9" s="2"/>
      <c r="E9" s="2"/>
      <c r="F9" s="2"/>
      <c r="G9" s="2"/>
      <c r="H9" s="2"/>
      <c r="I9" s="2"/>
      <c r="J9" s="2"/>
      <c r="K9" s="2"/>
      <c r="L9" s="2"/>
      <c r="M9" s="2"/>
      <c r="N9" s="2"/>
      <c r="O9" s="2"/>
      <c r="P9" s="2"/>
      <c r="Q9" s="2"/>
      <c r="R9" s="2"/>
      <c r="S9" s="18"/>
      <c r="T9" s="18"/>
      <c r="U9" s="18"/>
      <c r="V9" s="18"/>
      <c r="W9" s="18"/>
      <c r="X9" s="18"/>
      <c r="Y9" s="18"/>
    </row>
    <row r="10" spans="1:25" ht="14.25" thickBot="1" x14ac:dyDescent="0.2">
      <c r="A10" s="18"/>
      <c r="B10" s="2"/>
      <c r="C10" s="370" t="str">
        <f>IF(様式第９_本紙入力シート!AB2="","",ASC(様式第９_本紙入力シート!AB2))</f>
        <v/>
      </c>
      <c r="D10" s="371"/>
      <c r="E10" s="371"/>
      <c r="F10" s="371"/>
      <c r="G10" s="372"/>
      <c r="H10" s="2"/>
      <c r="I10" s="2" t="s">
        <v>117</v>
      </c>
      <c r="J10" s="2"/>
      <c r="K10" s="2"/>
      <c r="L10" s="2"/>
      <c r="M10" s="2"/>
      <c r="N10" s="2"/>
      <c r="O10" s="2"/>
      <c r="P10" s="2"/>
      <c r="Q10" s="2"/>
      <c r="R10" s="2"/>
      <c r="S10" s="18"/>
      <c r="T10" s="18"/>
      <c r="U10" s="18"/>
      <c r="V10" s="18"/>
      <c r="W10" s="18"/>
      <c r="X10" s="18"/>
      <c r="Y10" s="18"/>
    </row>
    <row r="11" spans="1:25" ht="5.0999999999999996" customHeight="1" x14ac:dyDescent="0.15">
      <c r="A11" s="18"/>
      <c r="B11" s="2"/>
      <c r="C11" s="3"/>
      <c r="D11" s="3"/>
      <c r="E11" s="3"/>
      <c r="F11" s="3"/>
      <c r="G11" s="2"/>
      <c r="H11" s="2"/>
      <c r="I11" s="2"/>
      <c r="J11" s="2"/>
      <c r="K11" s="2"/>
      <c r="L11" s="2"/>
      <c r="M11" s="2"/>
      <c r="N11" s="2"/>
      <c r="O11" s="2"/>
      <c r="P11" s="2"/>
      <c r="Q11" s="2"/>
      <c r="R11" s="2"/>
      <c r="S11" s="18"/>
      <c r="T11" s="18"/>
      <c r="U11" s="18"/>
      <c r="V11" s="18"/>
      <c r="W11" s="18"/>
      <c r="X11" s="18"/>
      <c r="Y11" s="18"/>
    </row>
    <row r="12" spans="1:25" x14ac:dyDescent="0.15">
      <c r="A12" s="18"/>
      <c r="B12" s="2"/>
      <c r="C12" s="4"/>
      <c r="D12" s="4"/>
      <c r="E12" s="3"/>
      <c r="F12" s="3"/>
      <c r="G12" s="2"/>
      <c r="H12" s="2"/>
      <c r="I12" s="2"/>
      <c r="J12" s="2"/>
      <c r="K12" s="2"/>
      <c r="L12" s="2"/>
      <c r="M12" s="2"/>
      <c r="N12" s="2"/>
      <c r="O12" s="2"/>
      <c r="P12" s="2"/>
      <c r="Q12" s="2"/>
      <c r="R12" s="2"/>
      <c r="S12" s="18"/>
      <c r="T12" s="18"/>
      <c r="U12" s="18"/>
      <c r="V12" s="18"/>
      <c r="W12" s="18"/>
      <c r="X12" s="18"/>
      <c r="Y12" s="18"/>
    </row>
    <row r="13" spans="1:25" ht="5.0999999999999996" customHeight="1" x14ac:dyDescent="0.15">
      <c r="A13" s="18"/>
      <c r="B13" s="2"/>
      <c r="C13" s="3"/>
      <c r="D13" s="3"/>
      <c r="E13" s="3"/>
      <c r="F13" s="3"/>
      <c r="G13" s="2"/>
      <c r="H13" s="2"/>
      <c r="I13" s="2"/>
      <c r="J13" s="2"/>
      <c r="K13" s="2"/>
      <c r="L13" s="2"/>
      <c r="M13" s="2"/>
      <c r="N13" s="2"/>
      <c r="O13" s="2"/>
      <c r="P13" s="2"/>
      <c r="Q13" s="2"/>
      <c r="R13" s="2"/>
      <c r="S13" s="18"/>
      <c r="T13" s="18"/>
      <c r="U13" s="18"/>
      <c r="V13" s="18"/>
      <c r="W13" s="18"/>
      <c r="X13" s="18"/>
      <c r="Y13" s="18"/>
    </row>
    <row r="14" spans="1:25" x14ac:dyDescent="0.15">
      <c r="A14" s="18"/>
      <c r="B14" s="18"/>
      <c r="C14" s="19"/>
      <c r="D14" s="19"/>
      <c r="E14" s="19"/>
      <c r="F14" s="19"/>
      <c r="G14" s="18"/>
      <c r="H14" s="18"/>
      <c r="I14" s="18"/>
      <c r="J14" s="18"/>
      <c r="K14" s="18"/>
      <c r="L14" s="18"/>
      <c r="M14" s="18"/>
      <c r="N14" s="18"/>
      <c r="O14" s="18"/>
      <c r="P14" s="18"/>
      <c r="Q14" s="18"/>
      <c r="R14" s="18"/>
      <c r="S14" s="18"/>
      <c r="T14" s="18"/>
      <c r="U14" s="18"/>
      <c r="V14" s="18"/>
      <c r="W14" s="18"/>
      <c r="X14" s="18"/>
      <c r="Y14" s="18"/>
    </row>
    <row r="15" spans="1:25" ht="5.0999999999999996" customHeight="1" x14ac:dyDescent="0.15">
      <c r="A15" s="18"/>
      <c r="B15" s="5"/>
      <c r="C15" s="6"/>
      <c r="D15" s="6"/>
      <c r="E15" s="6"/>
      <c r="F15" s="6"/>
      <c r="G15" s="5"/>
      <c r="H15" s="5"/>
      <c r="I15" s="5"/>
      <c r="J15" s="5"/>
      <c r="K15" s="5"/>
      <c r="L15" s="5"/>
      <c r="M15" s="5"/>
      <c r="N15" s="5"/>
      <c r="O15" s="5"/>
      <c r="P15" s="5"/>
      <c r="Q15" s="5"/>
      <c r="R15" s="5"/>
      <c r="S15" s="18"/>
      <c r="T15" s="18"/>
      <c r="U15" s="18"/>
      <c r="V15" s="18"/>
      <c r="W15" s="18"/>
      <c r="X15" s="18"/>
      <c r="Y15" s="18"/>
    </row>
    <row r="16" spans="1:25" x14ac:dyDescent="0.15">
      <c r="A16" s="18"/>
      <c r="B16" s="5" t="s">
        <v>118</v>
      </c>
      <c r="C16" s="5"/>
      <c r="D16" s="5"/>
      <c r="E16" s="5"/>
      <c r="F16" s="5"/>
      <c r="G16" s="5"/>
      <c r="H16" s="5"/>
      <c r="I16" s="5"/>
      <c r="J16" s="5"/>
      <c r="K16" s="5"/>
      <c r="L16" s="5"/>
      <c r="M16" s="5"/>
      <c r="N16" s="5"/>
      <c r="O16" s="5"/>
      <c r="P16" s="5"/>
      <c r="Q16" s="5"/>
      <c r="R16" s="5"/>
      <c r="S16" s="18"/>
      <c r="T16" s="18"/>
      <c r="U16" s="18"/>
      <c r="V16" s="18"/>
      <c r="W16" s="18"/>
      <c r="X16" s="18"/>
      <c r="Y16" s="18"/>
    </row>
    <row r="17" spans="1:25" ht="5.0999999999999996" customHeight="1" thickBot="1" x14ac:dyDescent="0.2">
      <c r="A17" s="18"/>
      <c r="B17" s="5"/>
      <c r="C17" s="5"/>
      <c r="D17" s="5"/>
      <c r="E17" s="5"/>
      <c r="F17" s="5"/>
      <c r="G17" s="5"/>
      <c r="H17" s="5"/>
      <c r="I17" s="5"/>
      <c r="J17" s="5"/>
      <c r="K17" s="5"/>
      <c r="L17" s="5"/>
      <c r="M17" s="5"/>
      <c r="N17" s="5"/>
      <c r="O17" s="5"/>
      <c r="P17" s="5"/>
      <c r="Q17" s="5"/>
      <c r="R17" s="5"/>
      <c r="S17" s="18"/>
      <c r="T17" s="18"/>
      <c r="U17" s="18"/>
      <c r="V17" s="18"/>
      <c r="W17" s="18"/>
      <c r="X17" s="18"/>
      <c r="Y17" s="18"/>
    </row>
    <row r="18" spans="1:25" ht="14.25" thickBot="1" x14ac:dyDescent="0.2">
      <c r="A18" s="18"/>
      <c r="B18" s="5"/>
      <c r="C18" s="12" t="s">
        <v>4</v>
      </c>
      <c r="D18" s="5"/>
      <c r="E18" s="11" t="str">
        <f>IF(様式第９_本紙入力シート!AB4="","",TEXT(様式第９_本紙入力シート!AB4,"e")*1)</f>
        <v/>
      </c>
      <c r="F18" s="5"/>
      <c r="G18" s="5" t="s">
        <v>5</v>
      </c>
      <c r="H18" s="5"/>
      <c r="I18" s="11" t="str">
        <f>IF(様式第９_本紙入力シート!AB4="","",MONTH(様式第９_本紙入力シート!AB4))</f>
        <v/>
      </c>
      <c r="J18" s="5"/>
      <c r="K18" s="5" t="s">
        <v>6</v>
      </c>
      <c r="L18" s="5"/>
      <c r="M18" s="11" t="str">
        <f>IF(様式第９_本紙入力シート!AB4="","",DAY(様式第９_本紙入力シート!AB4))</f>
        <v/>
      </c>
      <c r="N18" s="5"/>
      <c r="O18" s="5" t="s">
        <v>119</v>
      </c>
      <c r="P18" s="5"/>
      <c r="Q18" s="5"/>
      <c r="R18" s="5"/>
      <c r="S18" s="18"/>
      <c r="T18" s="20"/>
      <c r="U18" s="20"/>
      <c r="V18" s="18"/>
      <c r="W18" s="18"/>
      <c r="X18" s="18"/>
      <c r="Y18" s="18"/>
    </row>
    <row r="19" spans="1:25" ht="5.0999999999999996" customHeight="1" x14ac:dyDescent="0.15">
      <c r="A19" s="18"/>
      <c r="B19" s="5"/>
      <c r="C19" s="5"/>
      <c r="D19" s="5"/>
      <c r="E19" s="5"/>
      <c r="F19" s="5"/>
      <c r="G19" s="5"/>
      <c r="H19" s="5"/>
      <c r="I19" s="5"/>
      <c r="J19" s="5"/>
      <c r="K19" s="5"/>
      <c r="L19" s="5"/>
      <c r="M19" s="5"/>
      <c r="N19" s="5"/>
      <c r="O19" s="5"/>
      <c r="P19" s="5"/>
      <c r="Q19" s="5"/>
      <c r="R19" s="5"/>
      <c r="S19" s="18"/>
      <c r="T19" s="18"/>
      <c r="U19" s="18"/>
      <c r="V19" s="18"/>
      <c r="W19" s="18"/>
      <c r="X19" s="18"/>
      <c r="Y19" s="18"/>
    </row>
    <row r="20" spans="1:25" x14ac:dyDescent="0.15">
      <c r="A20" s="18"/>
      <c r="B20" s="5"/>
      <c r="C20" s="5"/>
      <c r="D20" s="5"/>
      <c r="E20" s="5" t="s">
        <v>120</v>
      </c>
      <c r="F20" s="5"/>
      <c r="G20" s="5"/>
      <c r="H20" s="5"/>
      <c r="I20" s="5"/>
      <c r="J20" s="5"/>
      <c r="K20" s="5"/>
      <c r="L20" s="5"/>
      <c r="M20" s="5"/>
      <c r="N20" s="5"/>
      <c r="O20" s="5"/>
      <c r="P20" s="5"/>
      <c r="Q20" s="5"/>
      <c r="R20" s="5"/>
      <c r="S20" s="18"/>
      <c r="T20" s="18"/>
      <c r="U20" s="18"/>
      <c r="V20" s="18"/>
      <c r="W20" s="18"/>
      <c r="X20" s="18"/>
      <c r="Y20" s="18"/>
    </row>
    <row r="21" spans="1:25" ht="5.0999999999999996" customHeight="1" x14ac:dyDescent="0.15">
      <c r="A21" s="18"/>
      <c r="B21" s="5"/>
      <c r="C21" s="5"/>
      <c r="D21" s="5"/>
      <c r="E21" s="5"/>
      <c r="F21" s="5"/>
      <c r="G21" s="5"/>
      <c r="H21" s="5"/>
      <c r="I21" s="5"/>
      <c r="J21" s="5"/>
      <c r="K21" s="5"/>
      <c r="L21" s="5"/>
      <c r="M21" s="5"/>
      <c r="N21" s="5"/>
      <c r="O21" s="5"/>
      <c r="P21" s="5"/>
      <c r="Q21" s="5"/>
      <c r="R21" s="5"/>
      <c r="S21" s="18"/>
      <c r="T21" s="18"/>
      <c r="U21" s="18"/>
      <c r="V21" s="18"/>
      <c r="W21" s="18"/>
      <c r="X21" s="18"/>
      <c r="Y21" s="18"/>
    </row>
    <row r="22" spans="1:25" x14ac:dyDescent="0.15">
      <c r="A22" s="18"/>
      <c r="B22" s="18"/>
      <c r="C22" s="18"/>
      <c r="D22" s="18"/>
      <c r="E22" s="18"/>
      <c r="F22" s="18"/>
      <c r="G22" s="18"/>
      <c r="H22" s="18"/>
      <c r="I22" s="18"/>
      <c r="J22" s="18"/>
      <c r="K22" s="18"/>
      <c r="L22" s="18"/>
      <c r="M22" s="18"/>
      <c r="N22" s="18"/>
      <c r="O22" s="18"/>
      <c r="P22" s="18"/>
      <c r="Q22" s="18"/>
      <c r="R22" s="18"/>
      <c r="S22" s="18"/>
      <c r="T22" s="18"/>
      <c r="U22" s="18"/>
      <c r="V22" s="18"/>
      <c r="W22" s="18"/>
      <c r="X22" s="18"/>
      <c r="Y22" s="18"/>
    </row>
    <row r="23" spans="1:25" ht="5.0999999999999996" customHeight="1" x14ac:dyDescent="0.15">
      <c r="A23" s="18"/>
      <c r="B23" s="2"/>
      <c r="C23" s="2"/>
      <c r="D23" s="2"/>
      <c r="E23" s="2"/>
      <c r="F23" s="2"/>
      <c r="G23" s="2"/>
      <c r="H23" s="2"/>
      <c r="I23" s="2"/>
      <c r="J23" s="2"/>
      <c r="K23" s="2"/>
      <c r="L23" s="2"/>
      <c r="M23" s="2"/>
      <c r="N23" s="2"/>
      <c r="O23" s="2"/>
      <c r="P23" s="2"/>
      <c r="Q23" s="2"/>
      <c r="R23" s="2"/>
      <c r="S23" s="18"/>
      <c r="T23" s="18"/>
      <c r="U23" s="18"/>
      <c r="V23" s="18"/>
      <c r="W23" s="18"/>
      <c r="X23" s="18"/>
      <c r="Y23" s="18"/>
    </row>
    <row r="24" spans="1:25" x14ac:dyDescent="0.15">
      <c r="A24" s="18"/>
      <c r="B24" s="2" t="s">
        <v>121</v>
      </c>
      <c r="C24" s="2"/>
      <c r="D24" s="2"/>
      <c r="E24" s="2"/>
      <c r="F24" s="2"/>
      <c r="G24" s="2"/>
      <c r="H24" s="2"/>
      <c r="I24" s="2"/>
      <c r="J24" s="2"/>
      <c r="K24" s="2"/>
      <c r="L24" s="2"/>
      <c r="M24" s="2"/>
      <c r="N24" s="2"/>
      <c r="O24" s="2"/>
      <c r="P24" s="2"/>
      <c r="Q24" s="2"/>
      <c r="R24" s="2"/>
      <c r="S24" s="18"/>
      <c r="T24" s="18"/>
      <c r="U24" s="18"/>
      <c r="V24" s="18"/>
      <c r="W24" s="18"/>
      <c r="X24" s="18"/>
      <c r="Y24" s="18"/>
    </row>
    <row r="25" spans="1:25" ht="5.0999999999999996" customHeight="1" x14ac:dyDescent="0.15">
      <c r="A25" s="18"/>
      <c r="B25" s="2"/>
      <c r="C25" s="2"/>
      <c r="D25" s="2"/>
      <c r="E25" s="2"/>
      <c r="F25" s="2"/>
      <c r="G25" s="2"/>
      <c r="H25" s="2"/>
      <c r="I25" s="2"/>
      <c r="J25" s="2"/>
      <c r="K25" s="2"/>
      <c r="L25" s="2"/>
      <c r="M25" s="2"/>
      <c r="N25" s="2"/>
      <c r="O25" s="2"/>
      <c r="P25" s="2"/>
      <c r="Q25" s="2"/>
      <c r="R25" s="2"/>
      <c r="S25" s="18"/>
      <c r="T25" s="18"/>
      <c r="U25" s="18"/>
      <c r="V25" s="18"/>
      <c r="W25" s="18"/>
      <c r="X25" s="18"/>
      <c r="Y25" s="18"/>
    </row>
    <row r="26" spans="1:25" x14ac:dyDescent="0.15">
      <c r="A26" s="18"/>
      <c r="B26" s="2"/>
      <c r="C26" s="7"/>
      <c r="D26" s="7"/>
      <c r="E26" s="2"/>
      <c r="F26" s="2"/>
      <c r="G26" s="2"/>
      <c r="H26" s="2"/>
      <c r="I26" s="2"/>
      <c r="J26" s="2"/>
      <c r="K26" s="2"/>
      <c r="L26" s="2"/>
      <c r="M26" s="2"/>
      <c r="N26" s="2"/>
      <c r="O26" s="2"/>
      <c r="P26" s="2"/>
      <c r="Q26" s="2"/>
      <c r="R26" s="2"/>
      <c r="S26" s="18"/>
      <c r="T26" s="18"/>
      <c r="U26" s="18"/>
      <c r="V26" s="18"/>
      <c r="W26" s="18"/>
      <c r="X26" s="18"/>
      <c r="Y26" s="18"/>
    </row>
    <row r="27" spans="1:25" ht="5.0999999999999996" customHeight="1" x14ac:dyDescent="0.15">
      <c r="A27" s="18"/>
      <c r="B27" s="2"/>
      <c r="C27" s="2"/>
      <c r="D27" s="2"/>
      <c r="E27" s="2"/>
      <c r="F27" s="2"/>
      <c r="G27" s="2"/>
      <c r="H27" s="2"/>
      <c r="I27" s="2"/>
      <c r="J27" s="2"/>
      <c r="K27" s="2"/>
      <c r="L27" s="2"/>
      <c r="M27" s="2"/>
      <c r="N27" s="2"/>
      <c r="O27" s="2"/>
      <c r="P27" s="2"/>
      <c r="Q27" s="2"/>
      <c r="R27" s="2"/>
      <c r="S27" s="18"/>
      <c r="T27" s="18"/>
      <c r="U27" s="18"/>
      <c r="V27" s="18"/>
      <c r="W27" s="18"/>
      <c r="X27" s="18"/>
      <c r="Y27" s="18"/>
    </row>
    <row r="28" spans="1:25" x14ac:dyDescent="0.15">
      <c r="A28" s="18"/>
      <c r="B28" s="2"/>
      <c r="C28" s="8" t="s">
        <v>8</v>
      </c>
      <c r="D28" s="8"/>
      <c r="E28" s="2"/>
      <c r="F28" s="2"/>
      <c r="G28" s="2"/>
      <c r="H28" s="2"/>
      <c r="I28" s="2"/>
      <c r="J28" s="2"/>
      <c r="K28" s="2"/>
      <c r="L28" s="2"/>
      <c r="M28" s="2"/>
      <c r="N28" s="2"/>
      <c r="O28" s="2"/>
      <c r="P28" s="2"/>
      <c r="Q28" s="2"/>
      <c r="R28" s="2"/>
      <c r="S28" s="18"/>
      <c r="T28" s="18"/>
      <c r="U28" s="18"/>
      <c r="V28" s="18"/>
      <c r="W28" s="18"/>
      <c r="X28" s="18"/>
      <c r="Y28" s="18"/>
    </row>
    <row r="29" spans="1:25" ht="5.0999999999999996" customHeight="1" thickBot="1" x14ac:dyDescent="0.2">
      <c r="A29" s="18"/>
      <c r="B29" s="2"/>
      <c r="C29" s="2"/>
      <c r="D29" s="2"/>
      <c r="E29" s="2"/>
      <c r="F29" s="2"/>
      <c r="G29" s="2"/>
      <c r="H29" s="2"/>
      <c r="I29" s="2"/>
      <c r="J29" s="2"/>
      <c r="K29" s="2"/>
      <c r="L29" s="2"/>
      <c r="M29" s="2"/>
      <c r="N29" s="2"/>
      <c r="O29" s="2"/>
      <c r="P29" s="2"/>
      <c r="Q29" s="2"/>
      <c r="R29" s="2"/>
      <c r="S29" s="18"/>
      <c r="T29" s="18"/>
      <c r="U29" s="18"/>
      <c r="V29" s="18"/>
      <c r="W29" s="18"/>
      <c r="X29" s="18"/>
      <c r="Y29" s="18"/>
    </row>
    <row r="30" spans="1:25" ht="14.25" thickBot="1" x14ac:dyDescent="0.2">
      <c r="A30" s="18"/>
      <c r="B30" s="2"/>
      <c r="C30" s="9" t="s">
        <v>122</v>
      </c>
      <c r="D30" s="9"/>
      <c r="E30" s="373" t="str">
        <f>IF(AND(様式第９_本紙入力シート!AD8&lt;&gt;"",様式第９_本紙入力シート!AF8&lt;&gt;""),様式第９_本紙入力シート!AD8&amp;様式第９_本紙入力シート!AE8&amp;様式第９_本紙入力シート!AF8,"")</f>
        <v/>
      </c>
      <c r="F30" s="374"/>
      <c r="G30" s="375"/>
      <c r="H30" s="15"/>
      <c r="I30" s="15"/>
      <c r="J30" s="2"/>
      <c r="K30" s="2"/>
      <c r="L30" s="2"/>
      <c r="M30" s="2"/>
      <c r="N30" s="2"/>
      <c r="O30" s="2"/>
      <c r="P30" s="2"/>
      <c r="Q30" s="2"/>
      <c r="R30" s="2"/>
      <c r="S30" s="18"/>
      <c r="T30" s="18"/>
      <c r="U30" s="18"/>
      <c r="V30" s="18"/>
      <c r="W30" s="18"/>
      <c r="X30" s="18"/>
      <c r="Y30" s="18"/>
    </row>
    <row r="31" spans="1:25" ht="5.0999999999999996" customHeight="1" thickBot="1" x14ac:dyDescent="0.2">
      <c r="A31" s="18"/>
      <c r="B31" s="2"/>
      <c r="C31" s="2"/>
      <c r="D31" s="2"/>
      <c r="E31" s="2"/>
      <c r="F31" s="2"/>
      <c r="G31" s="2"/>
      <c r="H31" s="2"/>
      <c r="I31" s="2"/>
      <c r="J31" s="2"/>
      <c r="K31" s="2"/>
      <c r="L31" s="2"/>
      <c r="M31" s="2"/>
      <c r="N31" s="2"/>
      <c r="O31" s="2"/>
      <c r="P31" s="2"/>
      <c r="Q31" s="2"/>
      <c r="R31" s="2"/>
      <c r="S31" s="18"/>
      <c r="T31" s="18"/>
      <c r="U31" s="18"/>
      <c r="V31" s="18"/>
      <c r="W31" s="18"/>
      <c r="X31" s="18"/>
      <c r="Y31" s="18"/>
    </row>
    <row r="32" spans="1:25" ht="14.25" thickBot="1" x14ac:dyDescent="0.2">
      <c r="A32" s="18"/>
      <c r="B32" s="2"/>
      <c r="C32" s="9" t="s">
        <v>123</v>
      </c>
      <c r="D32" s="9"/>
      <c r="E32" s="11" t="str">
        <f>IF(様式第９_本紙入力シート!AD9&lt;&gt;"",様式第９_本紙入力シート!AD9,"")</f>
        <v/>
      </c>
      <c r="F32" s="2"/>
      <c r="G32" s="2" t="b">
        <f>OR(COUNTIF(反映シート!E34,"*市"),COUNTIF(反映シート!E34,"*区"),COUNTIF(反映シート!E34,"*町"),COUNTIF(反映シート!E34,"*村"),COUNTIF(反映シート!E34,"*郡"),COUNTIF(反映シート!E34,"*イ"),COUNTIF(反映シート!E34,"*ロ"),COUNTIF(反映シート!E34,"*甲"),COUNTIF(反映シート!E34,"*乙"),COUNTIF(反映シート!E34,"*子"),COUNTIF(反映シート!E34,"*丑"),COUNTIF(反映シート!E34,"*ホ"),COUNTIF(反映シート!E34,"*の"),COUNTIF(反映シート!E34,"*割"))</f>
        <v>0</v>
      </c>
      <c r="H32" s="2"/>
      <c r="I32" s="2" t="s">
        <v>124</v>
      </c>
      <c r="J32" s="2"/>
      <c r="K32" s="2"/>
      <c r="L32" s="2"/>
      <c r="M32" s="2"/>
      <c r="N32" s="2"/>
      <c r="O32" s="2"/>
      <c r="P32" s="2"/>
      <c r="Q32" s="2"/>
      <c r="R32" s="2"/>
      <c r="S32" s="18"/>
      <c r="T32" s="18"/>
      <c r="U32" s="18"/>
      <c r="V32" s="18"/>
      <c r="W32" s="18"/>
      <c r="X32" s="18"/>
      <c r="Y32" s="18"/>
    </row>
    <row r="33" spans="1:25" ht="5.0999999999999996" customHeight="1" thickBot="1" x14ac:dyDescent="0.2">
      <c r="A33" s="18"/>
      <c r="B33" s="2"/>
      <c r="C33" s="2"/>
      <c r="D33" s="2"/>
      <c r="E33" s="2"/>
      <c r="F33" s="2"/>
      <c r="G33" s="2"/>
      <c r="H33" s="2"/>
      <c r="I33" s="2"/>
      <c r="J33" s="2"/>
      <c r="K33" s="2"/>
      <c r="L33" s="2"/>
      <c r="M33" s="2"/>
      <c r="N33" s="2"/>
      <c r="O33" s="2"/>
      <c r="P33" s="2"/>
      <c r="Q33" s="2"/>
      <c r="R33" s="2"/>
      <c r="S33" s="18"/>
      <c r="T33" s="18"/>
      <c r="U33" s="18"/>
      <c r="V33" s="18"/>
      <c r="W33" s="18"/>
      <c r="X33" s="18"/>
      <c r="Y33" s="18"/>
    </row>
    <row r="34" spans="1:25" ht="14.25" thickBot="1" x14ac:dyDescent="0.2">
      <c r="A34" s="18"/>
      <c r="B34" s="2"/>
      <c r="C34" s="9" t="s">
        <v>125</v>
      </c>
      <c r="D34" s="9"/>
      <c r="E34" s="354" t="str">
        <f>IF(様式第９_本紙入力シート!AD10&lt;&gt;"",SUBSTITUTE(DBCS(様式第９_本紙入力シート!AD10),"　",""),"")</f>
        <v/>
      </c>
      <c r="F34" s="355"/>
      <c r="G34" s="355"/>
      <c r="H34" s="355"/>
      <c r="I34" s="355"/>
      <c r="J34" s="355"/>
      <c r="K34" s="355"/>
      <c r="L34" s="356"/>
      <c r="M34" s="2" t="s">
        <v>126</v>
      </c>
      <c r="N34" s="2"/>
      <c r="O34" s="366" t="str">
        <f>IF(様式第９_本紙入力シート!AD10&lt;&gt;"",SUBSTITUTE(反映シート!E34,"　",""),"")</f>
        <v/>
      </c>
      <c r="P34" s="367"/>
      <c r="Q34" s="367"/>
      <c r="R34" s="367"/>
      <c r="S34" s="367"/>
      <c r="T34" s="367"/>
      <c r="U34" s="367"/>
      <c r="V34" s="18" t="s">
        <v>127</v>
      </c>
      <c r="W34" s="18"/>
      <c r="X34" s="18"/>
      <c r="Y34" s="18"/>
    </row>
    <row r="35" spans="1:25" ht="5.0999999999999996" customHeight="1" thickBot="1" x14ac:dyDescent="0.2">
      <c r="A35" s="18"/>
      <c r="B35" s="2"/>
      <c r="C35" s="2"/>
      <c r="D35" s="2"/>
      <c r="E35" s="2"/>
      <c r="F35" s="2"/>
      <c r="G35" s="2"/>
      <c r="H35" s="2"/>
      <c r="I35" s="2"/>
      <c r="J35" s="2"/>
      <c r="K35" s="2"/>
      <c r="L35" s="2"/>
      <c r="M35" s="2"/>
      <c r="N35" s="2"/>
      <c r="O35" s="2"/>
      <c r="P35" s="2"/>
      <c r="Q35" s="2"/>
      <c r="R35" s="2"/>
      <c r="S35" s="18"/>
      <c r="T35" s="18"/>
      <c r="U35" s="18"/>
      <c r="V35" s="18"/>
      <c r="W35" s="18"/>
      <c r="X35" s="18"/>
      <c r="Y35" s="18"/>
    </row>
    <row r="36" spans="1:25" ht="14.25" thickBot="1" x14ac:dyDescent="0.2">
      <c r="A36" s="18"/>
      <c r="B36" s="2"/>
      <c r="C36" s="9" t="s">
        <v>128</v>
      </c>
      <c r="D36" s="9"/>
      <c r="E36" s="354" t="str">
        <f>IF(様式第９_本紙入力シート!AD11&lt;&gt;"",SUBSTITUTE(DBCS(様式第９_本紙入力シート!AD11),"　",""),"")</f>
        <v/>
      </c>
      <c r="F36" s="355"/>
      <c r="G36" s="355"/>
      <c r="H36" s="355"/>
      <c r="I36" s="355"/>
      <c r="J36" s="355"/>
      <c r="K36" s="355"/>
      <c r="L36" s="356"/>
      <c r="M36" s="2" t="s">
        <v>126</v>
      </c>
      <c r="N36" s="2"/>
      <c r="O36" s="366" t="str">
        <f>IF(様式第９_本紙入力シート!AD11&lt;&gt;"",SUBSTITUTE(反映シート!E36,"　",""),"")</f>
        <v/>
      </c>
      <c r="P36" s="367"/>
      <c r="Q36" s="367"/>
      <c r="R36" s="367"/>
      <c r="S36" s="367"/>
      <c r="T36" s="367"/>
      <c r="U36" s="367"/>
      <c r="V36" s="18" t="s">
        <v>127</v>
      </c>
      <c r="W36" s="18"/>
      <c r="X36" s="18"/>
      <c r="Y36" s="18"/>
    </row>
    <row r="37" spans="1:25" ht="5.0999999999999996" customHeight="1" thickBot="1" x14ac:dyDescent="0.2">
      <c r="A37" s="18"/>
      <c r="B37" s="2"/>
      <c r="C37" s="9"/>
      <c r="D37" s="9"/>
      <c r="E37" s="10"/>
      <c r="F37" s="10"/>
      <c r="G37" s="10"/>
      <c r="H37" s="10"/>
      <c r="I37" s="10"/>
      <c r="J37" s="10"/>
      <c r="K37" s="10"/>
      <c r="L37" s="10"/>
      <c r="M37" s="2"/>
      <c r="N37" s="2"/>
      <c r="O37" s="2"/>
      <c r="P37" s="2"/>
      <c r="Q37" s="2"/>
      <c r="R37" s="2"/>
      <c r="S37" s="18"/>
      <c r="T37" s="18"/>
      <c r="U37" s="18"/>
      <c r="V37" s="18"/>
      <c r="W37" s="18"/>
      <c r="X37" s="18"/>
      <c r="Y37" s="18"/>
    </row>
    <row r="38" spans="1:25" ht="14.25" thickBot="1" x14ac:dyDescent="0.2">
      <c r="A38" s="18"/>
      <c r="B38" s="2"/>
      <c r="C38" s="9" t="s">
        <v>129</v>
      </c>
      <c r="D38" s="9"/>
      <c r="E38" s="354" t="str">
        <f>IF(様式第９_本紙入力シート!AD12&lt;&gt;"",SUBSTITUTE(DBCS(様式第９_本紙入力シート!AD12),"　",""),"")</f>
        <v/>
      </c>
      <c r="F38" s="355"/>
      <c r="G38" s="355"/>
      <c r="H38" s="355"/>
      <c r="I38" s="355"/>
      <c r="J38" s="355"/>
      <c r="K38" s="355"/>
      <c r="L38" s="356"/>
      <c r="M38" s="2" t="s">
        <v>126</v>
      </c>
      <c r="N38" s="2"/>
      <c r="O38" s="366" t="str">
        <f>IF(様式第９_本紙入力シート!AD12&lt;&gt;"",SUBSTITUTE(反映シート!E38,"　",""),"")</f>
        <v/>
      </c>
      <c r="P38" s="367"/>
      <c r="Q38" s="367"/>
      <c r="R38" s="367"/>
      <c r="S38" s="367"/>
      <c r="T38" s="367"/>
      <c r="U38" s="367"/>
      <c r="V38" s="18" t="s">
        <v>127</v>
      </c>
      <c r="W38" s="18"/>
      <c r="X38" s="18"/>
      <c r="Y38" s="18"/>
    </row>
    <row r="39" spans="1:25" ht="5.0999999999999996" customHeight="1" thickBot="1" x14ac:dyDescent="0.2">
      <c r="A39" s="18"/>
      <c r="B39" s="2"/>
      <c r="C39" s="2"/>
      <c r="D39" s="2"/>
      <c r="E39" s="2"/>
      <c r="F39" s="2"/>
      <c r="G39" s="2"/>
      <c r="H39" s="2"/>
      <c r="I39" s="2"/>
      <c r="J39" s="2"/>
      <c r="K39" s="2"/>
      <c r="L39" s="2"/>
      <c r="M39" s="2"/>
      <c r="N39" s="2"/>
      <c r="O39" s="2"/>
      <c r="P39" s="2"/>
      <c r="Q39" s="2"/>
      <c r="R39" s="2"/>
      <c r="S39" s="18"/>
      <c r="T39" s="18"/>
      <c r="U39" s="18"/>
      <c r="V39" s="18"/>
      <c r="W39" s="18"/>
      <c r="X39" s="18"/>
      <c r="Y39" s="18"/>
    </row>
    <row r="40" spans="1:25" ht="14.25" thickBot="1" x14ac:dyDescent="0.2">
      <c r="A40" s="18"/>
      <c r="B40" s="2"/>
      <c r="C40" s="8" t="s">
        <v>130</v>
      </c>
      <c r="D40" s="8"/>
      <c r="E40" s="354" t="str">
        <f>IF(様式第９_本紙入力シート!AD14&lt;&gt;"",DBCS(様式第９_本紙入力シート!AD14),"")</f>
        <v/>
      </c>
      <c r="F40" s="355"/>
      <c r="G40" s="355"/>
      <c r="H40" s="355"/>
      <c r="I40" s="355"/>
      <c r="J40" s="355"/>
      <c r="K40" s="355"/>
      <c r="L40" s="356"/>
      <c r="M40" s="2" t="s">
        <v>126</v>
      </c>
      <c r="N40" s="2"/>
      <c r="O40" s="366" t="str">
        <f>$E$40</f>
        <v/>
      </c>
      <c r="P40" s="367"/>
      <c r="Q40" s="367"/>
      <c r="R40" s="367"/>
      <c r="S40" s="367"/>
      <c r="T40" s="367"/>
      <c r="U40" s="367"/>
      <c r="V40" s="18"/>
      <c r="W40" s="18"/>
      <c r="X40" s="18"/>
      <c r="Y40" s="18"/>
    </row>
    <row r="41" spans="1:25" ht="5.0999999999999996" customHeight="1" x14ac:dyDescent="0.15">
      <c r="A41" s="18"/>
      <c r="B41" s="2"/>
      <c r="C41" s="2"/>
      <c r="D41" s="2"/>
      <c r="E41" s="2"/>
      <c r="F41" s="2"/>
      <c r="G41" s="2"/>
      <c r="H41" s="2"/>
      <c r="I41" s="2"/>
      <c r="J41" s="2"/>
      <c r="K41" s="2"/>
      <c r="L41" s="2"/>
      <c r="M41" s="2"/>
      <c r="N41" s="2"/>
      <c r="O41" s="2"/>
      <c r="P41" s="2"/>
      <c r="Q41" s="2"/>
      <c r="R41" s="2"/>
      <c r="S41" s="18"/>
      <c r="T41" s="18"/>
      <c r="U41" s="18"/>
      <c r="V41" s="18"/>
      <c r="W41" s="18"/>
      <c r="X41" s="18"/>
      <c r="Y41" s="18"/>
    </row>
    <row r="42" spans="1:25" x14ac:dyDescent="0.15">
      <c r="A42" s="18"/>
      <c r="B42" s="2"/>
      <c r="C42" s="2" t="s">
        <v>23</v>
      </c>
      <c r="D42" s="2"/>
      <c r="E42" s="2"/>
      <c r="F42" s="2"/>
      <c r="G42" s="2"/>
      <c r="H42" s="2"/>
      <c r="I42" s="2"/>
      <c r="J42" s="2"/>
      <c r="K42" s="2"/>
      <c r="L42" s="2"/>
      <c r="M42" s="2"/>
      <c r="N42" s="2"/>
      <c r="O42" s="2"/>
      <c r="P42" s="2"/>
      <c r="Q42" s="2"/>
      <c r="R42" s="2"/>
      <c r="S42" s="18"/>
      <c r="T42" s="18"/>
      <c r="U42" s="18"/>
      <c r="V42" s="18"/>
      <c r="W42" s="18"/>
      <c r="X42" s="18"/>
      <c r="Y42" s="18"/>
    </row>
    <row r="43" spans="1:25" ht="5.0999999999999996" customHeight="1" thickBot="1" x14ac:dyDescent="0.2">
      <c r="A43" s="18"/>
      <c r="B43" s="2"/>
      <c r="C43" s="2"/>
      <c r="D43" s="2"/>
      <c r="E43" s="2"/>
      <c r="F43" s="2"/>
      <c r="G43" s="2"/>
      <c r="H43" s="2"/>
      <c r="I43" s="2"/>
      <c r="J43" s="2"/>
      <c r="K43" s="2"/>
      <c r="L43" s="2"/>
      <c r="M43" s="2"/>
      <c r="N43" s="2"/>
      <c r="O43" s="2"/>
      <c r="P43" s="2"/>
      <c r="Q43" s="2"/>
      <c r="R43" s="2"/>
      <c r="S43" s="18"/>
      <c r="T43" s="18"/>
      <c r="U43" s="18"/>
      <c r="V43" s="18"/>
      <c r="W43" s="18"/>
      <c r="X43" s="18"/>
      <c r="Y43" s="18"/>
    </row>
    <row r="44" spans="1:25" ht="14.25" thickBot="1" x14ac:dyDescent="0.2">
      <c r="A44" s="18"/>
      <c r="B44" s="2"/>
      <c r="C44" s="9" t="s">
        <v>131</v>
      </c>
      <c r="D44" s="9"/>
      <c r="E44" s="354" t="str">
        <f>IF(様式第９_本紙入力シート!AD16&lt;&gt;"",SUBSTITUTE(DBCS(様式第９_本紙入力シート!AD16),"　",""),"")</f>
        <v/>
      </c>
      <c r="F44" s="355"/>
      <c r="G44" s="355"/>
      <c r="H44" s="355"/>
      <c r="I44" s="355"/>
      <c r="J44" s="355"/>
      <c r="K44" s="355"/>
      <c r="L44" s="356"/>
      <c r="M44" s="2" t="s">
        <v>126</v>
      </c>
      <c r="N44" s="2"/>
      <c r="O44" s="366" t="str">
        <f>IF(様式第９_本紙入力シート!AD16&lt;&gt;"",SUBSTITUTE(反映シート!E44,"　",""),"")</f>
        <v/>
      </c>
      <c r="P44" s="367"/>
      <c r="Q44" s="367"/>
      <c r="R44" s="367"/>
      <c r="S44" s="367"/>
      <c r="T44" s="367"/>
      <c r="U44" s="367"/>
      <c r="V44" s="18" t="s">
        <v>127</v>
      </c>
      <c r="W44" s="18"/>
      <c r="X44" s="18"/>
      <c r="Y44" s="18"/>
    </row>
    <row r="45" spans="1:25" ht="5.0999999999999996" customHeight="1" thickBot="1" x14ac:dyDescent="0.2">
      <c r="A45" s="18"/>
      <c r="B45" s="2"/>
      <c r="C45" s="2"/>
      <c r="D45" s="2"/>
      <c r="E45" s="2"/>
      <c r="F45" s="2"/>
      <c r="G45" s="2"/>
      <c r="H45" s="2"/>
      <c r="I45" s="2"/>
      <c r="J45" s="2"/>
      <c r="K45" s="2"/>
      <c r="L45" s="2"/>
      <c r="M45" s="2"/>
      <c r="N45" s="2"/>
      <c r="O45" s="2"/>
      <c r="P45" s="2"/>
      <c r="Q45" s="2"/>
      <c r="R45" s="2"/>
      <c r="S45" s="18"/>
      <c r="T45" s="18"/>
      <c r="U45" s="18"/>
      <c r="V45" s="18"/>
      <c r="W45" s="18"/>
      <c r="X45" s="18"/>
      <c r="Y45" s="18"/>
    </row>
    <row r="46" spans="1:25" ht="14.25" thickBot="1" x14ac:dyDescent="0.2">
      <c r="A46" s="18"/>
      <c r="B46" s="2"/>
      <c r="C46" s="9" t="s">
        <v>132</v>
      </c>
      <c r="D46" s="9"/>
      <c r="E46" s="354" t="str">
        <f>IF(様式第９_本紙入力シート!$AD$17&lt;&gt;"",SUBSTITUTE(DBCS(様式第９_本紙入力シート!$AD$17),"　",""),"")</f>
        <v/>
      </c>
      <c r="F46" s="355"/>
      <c r="G46" s="355"/>
      <c r="H46" s="355"/>
      <c r="I46" s="355"/>
      <c r="J46" s="355"/>
      <c r="K46" s="355"/>
      <c r="L46" s="356"/>
      <c r="M46" s="2" t="s">
        <v>126</v>
      </c>
      <c r="N46" s="2"/>
      <c r="O46" s="366" t="str">
        <f>IF(様式第９_本紙入力シート!AD17&lt;&gt;"",SUBSTITUTE(反映シート!E46,"　",""),"")</f>
        <v/>
      </c>
      <c r="P46" s="367"/>
      <c r="Q46" s="367"/>
      <c r="R46" s="367"/>
      <c r="S46" s="367"/>
      <c r="T46" s="367"/>
      <c r="U46" s="367"/>
      <c r="V46" s="18" t="s">
        <v>127</v>
      </c>
      <c r="W46" s="18"/>
      <c r="X46" s="18"/>
      <c r="Y46" s="18"/>
    </row>
    <row r="47" spans="1:25" ht="5.0999999999999996" customHeight="1" thickBot="1" x14ac:dyDescent="0.2">
      <c r="A47" s="18"/>
      <c r="B47" s="2"/>
      <c r="C47" s="2"/>
      <c r="D47" s="2"/>
      <c r="E47" s="2"/>
      <c r="F47" s="2"/>
      <c r="G47" s="2"/>
      <c r="H47" s="2"/>
      <c r="I47" s="2"/>
      <c r="J47" s="2"/>
      <c r="K47" s="2"/>
      <c r="L47" s="2"/>
      <c r="M47" s="2"/>
      <c r="N47" s="2"/>
      <c r="O47" s="2"/>
      <c r="P47" s="2"/>
      <c r="Q47" s="2"/>
      <c r="R47" s="2"/>
      <c r="S47" s="18"/>
      <c r="T47" s="18"/>
      <c r="U47" s="18"/>
      <c r="V47" s="18"/>
      <c r="W47" s="18"/>
      <c r="X47" s="18"/>
      <c r="Y47" s="18"/>
    </row>
    <row r="48" spans="1:25" ht="14.25" thickBot="1" x14ac:dyDescent="0.2">
      <c r="A48" s="18"/>
      <c r="B48" s="2"/>
      <c r="C48" s="9" t="s">
        <v>133</v>
      </c>
      <c r="D48" s="9"/>
      <c r="E48" s="354" t="str">
        <f>IF(様式第９_本紙入力シート!$AG$17&lt;&gt;"",SUBSTITUTE(DBCS(様式第９_本紙入力シート!$AG$17),"　",""),"")</f>
        <v/>
      </c>
      <c r="F48" s="355"/>
      <c r="G48" s="355"/>
      <c r="H48" s="355"/>
      <c r="I48" s="355"/>
      <c r="J48" s="355"/>
      <c r="K48" s="355"/>
      <c r="L48" s="356"/>
      <c r="M48" s="2" t="s">
        <v>126</v>
      </c>
      <c r="N48" s="2"/>
      <c r="O48" s="366" t="str">
        <f>IF(様式第９_本紙入力シート!AG17&lt;&gt;"",SUBSTITUTE(反映シート!E48,"　",""),"")</f>
        <v/>
      </c>
      <c r="P48" s="367"/>
      <c r="Q48" s="367"/>
      <c r="R48" s="367"/>
      <c r="S48" s="367"/>
      <c r="T48" s="367"/>
      <c r="U48" s="367"/>
      <c r="V48" s="18" t="s">
        <v>127</v>
      </c>
      <c r="W48" s="18"/>
      <c r="X48" s="18"/>
      <c r="Y48" s="18"/>
    </row>
    <row r="49" spans="1:25" ht="5.0999999999999996" customHeight="1" x14ac:dyDescent="0.15">
      <c r="A49" s="18"/>
      <c r="B49" s="2"/>
      <c r="C49" s="2"/>
      <c r="D49" s="2"/>
      <c r="E49" s="2"/>
      <c r="F49" s="2"/>
      <c r="G49" s="2"/>
      <c r="H49" s="2"/>
      <c r="I49" s="2"/>
      <c r="J49" s="2"/>
      <c r="K49" s="2"/>
      <c r="L49" s="2"/>
      <c r="M49" s="2"/>
      <c r="N49" s="2"/>
      <c r="O49" s="2"/>
      <c r="P49" s="2"/>
      <c r="Q49" s="2"/>
      <c r="R49" s="2"/>
      <c r="S49" s="18"/>
      <c r="T49" s="18"/>
      <c r="U49" s="18"/>
      <c r="V49" s="18"/>
      <c r="W49" s="18"/>
      <c r="X49" s="18"/>
      <c r="Y49" s="18"/>
    </row>
    <row r="50" spans="1:25"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ht="5.0999999999999996" customHeight="1" x14ac:dyDescent="0.15">
      <c r="A51" s="18"/>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1:25" x14ac:dyDescent="0.15">
      <c r="A52" s="18"/>
      <c r="B52" s="24" t="s">
        <v>134</v>
      </c>
      <c r="C52" s="24"/>
      <c r="D52" s="24"/>
      <c r="E52" s="24"/>
      <c r="F52" s="24"/>
      <c r="G52" s="24"/>
      <c r="H52" s="24"/>
      <c r="I52" s="24"/>
      <c r="J52" s="24"/>
      <c r="K52" s="24"/>
      <c r="L52" s="24"/>
      <c r="M52" s="24"/>
      <c r="N52" s="24"/>
      <c r="O52" s="24"/>
      <c r="P52" s="24"/>
      <c r="Q52" s="24"/>
      <c r="R52" s="24"/>
      <c r="S52" s="24"/>
      <c r="T52" s="24"/>
      <c r="U52" s="24"/>
      <c r="V52" s="24"/>
      <c r="W52" s="24"/>
      <c r="X52" s="24"/>
      <c r="Y52" s="24"/>
    </row>
    <row r="53" spans="1:25" ht="5.0999999999999996" customHeight="1" thickBot="1" x14ac:dyDescent="0.2">
      <c r="A53" s="18"/>
      <c r="B53" s="24"/>
      <c r="C53" s="24"/>
      <c r="D53" s="24"/>
      <c r="E53" s="24"/>
      <c r="F53" s="24"/>
      <c r="G53" s="24"/>
      <c r="H53" s="24"/>
      <c r="I53" s="24"/>
      <c r="J53" s="24"/>
      <c r="K53" s="24"/>
      <c r="L53" s="24"/>
      <c r="M53" s="24"/>
      <c r="N53" s="24"/>
      <c r="O53" s="24"/>
      <c r="P53" s="24"/>
      <c r="Q53" s="24"/>
      <c r="R53" s="24"/>
      <c r="S53" s="24"/>
      <c r="T53" s="24"/>
      <c r="U53" s="24"/>
      <c r="V53" s="24"/>
      <c r="W53" s="24"/>
      <c r="X53" s="24"/>
      <c r="Y53" s="24"/>
    </row>
    <row r="54" spans="1:25" ht="14.25" thickBot="1" x14ac:dyDescent="0.2">
      <c r="A54" s="18"/>
      <c r="B54" s="24"/>
      <c r="C54" s="357" t="str">
        <f>IF(様式第９_本紙入力シート!$AB$22&lt;&gt;"",DBCS(様式第９_本紙入力シート!$AB$22),"")</f>
        <v/>
      </c>
      <c r="D54" s="358"/>
      <c r="E54" s="358"/>
      <c r="F54" s="358"/>
      <c r="G54" s="358"/>
      <c r="H54" s="358"/>
      <c r="I54" s="358"/>
      <c r="J54" s="358"/>
      <c r="K54" s="358"/>
      <c r="L54" s="358"/>
      <c r="M54" s="358"/>
      <c r="N54" s="358"/>
      <c r="O54" s="358"/>
      <c r="P54" s="358"/>
      <c r="Q54" s="358"/>
      <c r="R54" s="358"/>
      <c r="S54" s="358"/>
      <c r="T54" s="358"/>
      <c r="U54" s="358"/>
      <c r="V54" s="358"/>
      <c r="W54" s="358"/>
      <c r="X54" s="359"/>
      <c r="Y54" s="24" t="s">
        <v>126</v>
      </c>
    </row>
    <row r="55" spans="1:25" x14ac:dyDescent="0.15">
      <c r="A55" s="18"/>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1:25" ht="14.25" customHeight="1" x14ac:dyDescent="0.15">
      <c r="A56" s="18"/>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5.0999999999999996" customHeight="1" x14ac:dyDescent="0.15">
      <c r="A57" s="18"/>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1:25"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row r="60" spans="1:25" ht="5.0999999999999996" customHeight="1" x14ac:dyDescent="0.15">
      <c r="A60" s="18"/>
      <c r="B60" s="2"/>
      <c r="C60" s="3"/>
      <c r="D60" s="3"/>
      <c r="E60" s="3"/>
      <c r="F60" s="3"/>
      <c r="G60" s="2"/>
      <c r="H60" s="2"/>
      <c r="I60" s="2"/>
      <c r="J60" s="2"/>
      <c r="K60" s="2"/>
      <c r="L60" s="2"/>
      <c r="M60" s="2"/>
      <c r="N60" s="2"/>
      <c r="O60" s="2"/>
      <c r="P60" s="2"/>
      <c r="Q60" s="2"/>
      <c r="R60" s="2"/>
      <c r="S60" s="18"/>
      <c r="T60" s="18"/>
      <c r="U60" s="18"/>
      <c r="V60" s="18"/>
      <c r="W60" s="18"/>
      <c r="X60" s="18"/>
      <c r="Y60" s="18"/>
    </row>
    <row r="61" spans="1:25" x14ac:dyDescent="0.15">
      <c r="A61" s="18"/>
      <c r="B61" s="2" t="s">
        <v>135</v>
      </c>
      <c r="C61" s="2"/>
      <c r="D61" s="2"/>
      <c r="E61" s="2"/>
      <c r="F61" s="2"/>
      <c r="G61" s="2"/>
      <c r="H61" s="2"/>
      <c r="I61" s="2"/>
      <c r="J61" s="2"/>
      <c r="K61" s="2"/>
      <c r="L61" s="2"/>
      <c r="M61" s="2"/>
      <c r="N61" s="2"/>
      <c r="O61" s="2"/>
      <c r="P61" s="2"/>
      <c r="Q61" s="2"/>
      <c r="R61" s="2"/>
      <c r="S61" s="18"/>
      <c r="T61" s="18"/>
      <c r="U61" s="18"/>
      <c r="V61" s="18"/>
      <c r="W61" s="18"/>
      <c r="X61" s="18"/>
      <c r="Y61" s="18"/>
    </row>
    <row r="62" spans="1:25" ht="5.0999999999999996" customHeight="1" thickBot="1" x14ac:dyDescent="0.2">
      <c r="A62" s="18"/>
      <c r="B62" s="2"/>
      <c r="C62" s="2"/>
      <c r="D62" s="2"/>
      <c r="E62" s="2"/>
      <c r="F62" s="2"/>
      <c r="G62" s="2"/>
      <c r="H62" s="2"/>
      <c r="I62" s="2"/>
      <c r="J62" s="2"/>
      <c r="K62" s="2"/>
      <c r="L62" s="2"/>
      <c r="M62" s="2"/>
      <c r="N62" s="2"/>
      <c r="O62" s="2"/>
      <c r="P62" s="2"/>
      <c r="Q62" s="2"/>
      <c r="R62" s="2"/>
      <c r="S62" s="18"/>
      <c r="T62" s="18"/>
      <c r="U62" s="18"/>
      <c r="V62" s="18"/>
      <c r="W62" s="18"/>
      <c r="X62" s="18"/>
      <c r="Y62" s="18"/>
    </row>
    <row r="63" spans="1:25" ht="14.25" thickBot="1" x14ac:dyDescent="0.2">
      <c r="A63" s="18"/>
      <c r="B63" s="2"/>
      <c r="C63" s="9" t="s">
        <v>136</v>
      </c>
      <c r="D63" s="2"/>
      <c r="E63" s="360" t="str">
        <f>ASC(様式第９_本紙入力シート!AF28)</f>
        <v/>
      </c>
      <c r="F63" s="361"/>
      <c r="G63" s="362"/>
      <c r="H63" s="2"/>
      <c r="I63" s="2"/>
      <c r="J63" s="2"/>
      <c r="K63" s="2"/>
      <c r="L63" s="2"/>
      <c r="M63" s="2"/>
      <c r="N63" s="2"/>
      <c r="O63" s="2"/>
      <c r="P63" s="2"/>
      <c r="Q63" s="2"/>
      <c r="R63" s="2"/>
      <c r="S63" s="18"/>
      <c r="T63" s="20"/>
      <c r="U63" s="20"/>
      <c r="V63" s="18"/>
      <c r="W63" s="18"/>
      <c r="X63" s="18"/>
      <c r="Y63" s="18"/>
    </row>
    <row r="64" spans="1:25" ht="5.0999999999999996" customHeight="1" thickBot="1" x14ac:dyDescent="0.2">
      <c r="A64" s="18"/>
      <c r="B64" s="2"/>
      <c r="C64" s="2"/>
      <c r="D64" s="2"/>
      <c r="E64" s="2"/>
      <c r="F64" s="2"/>
      <c r="G64" s="2"/>
      <c r="H64" s="2"/>
      <c r="I64" s="2"/>
      <c r="J64" s="2"/>
      <c r="K64" s="2"/>
      <c r="L64" s="2"/>
      <c r="M64" s="2"/>
      <c r="N64" s="2"/>
      <c r="O64" s="2"/>
      <c r="P64" s="2"/>
      <c r="Q64" s="2"/>
      <c r="R64" s="2"/>
      <c r="S64" s="18"/>
      <c r="T64" s="18"/>
      <c r="U64" s="18"/>
      <c r="V64" s="18"/>
      <c r="W64" s="18"/>
      <c r="X64" s="18"/>
      <c r="Y64" s="18"/>
    </row>
    <row r="65" spans="1:25" ht="14.25" thickBot="1" x14ac:dyDescent="0.2">
      <c r="A65" s="18"/>
      <c r="B65" s="2"/>
      <c r="C65" s="9" t="s">
        <v>4</v>
      </c>
      <c r="D65" s="2"/>
      <c r="E65" s="30" t="str">
        <f>IF(様式第９_本紙入力シート!AF29="","",TEXT(様式第９_本紙入力シート!AF29,"e")*1)</f>
        <v/>
      </c>
      <c r="F65" s="22"/>
      <c r="G65" s="22" t="s">
        <v>5</v>
      </c>
      <c r="H65" s="29"/>
      <c r="I65" s="31" t="str">
        <f>IF(様式第９_本紙入力シート!AF29="","",MONTH(様式第９_本紙入力シート!AF29))</f>
        <v/>
      </c>
      <c r="J65" s="29"/>
      <c r="K65" s="29" t="s">
        <v>6</v>
      </c>
      <c r="L65" s="29"/>
      <c r="M65" s="31" t="str">
        <f>IF(様式第９_本紙入力シート!AF29="","",DAY(様式第９_本紙入力シート!AF29))</f>
        <v/>
      </c>
      <c r="N65" s="2"/>
      <c r="O65" s="2" t="s">
        <v>119</v>
      </c>
      <c r="P65" s="2"/>
      <c r="Q65" s="2"/>
      <c r="R65" s="2"/>
      <c r="S65" s="18"/>
      <c r="T65" s="20"/>
      <c r="U65" s="20"/>
      <c r="V65" s="18"/>
      <c r="W65" s="18"/>
      <c r="X65" s="18"/>
      <c r="Y65" s="18"/>
    </row>
    <row r="66" spans="1:25" ht="5.0999999999999996" customHeight="1" x14ac:dyDescent="0.15">
      <c r="A66" s="18"/>
      <c r="B66" s="2"/>
      <c r="C66" s="2"/>
      <c r="D66" s="2"/>
      <c r="E66" s="2"/>
      <c r="F66" s="2"/>
      <c r="G66" s="2"/>
      <c r="H66" s="2"/>
      <c r="I66" s="2"/>
      <c r="J66" s="2"/>
      <c r="K66" s="2"/>
      <c r="L66" s="2"/>
      <c r="M66" s="2"/>
      <c r="N66" s="2"/>
      <c r="O66" s="2"/>
      <c r="P66" s="2"/>
      <c r="Q66" s="2"/>
      <c r="R66" s="2"/>
      <c r="S66" s="18"/>
      <c r="T66" s="18"/>
      <c r="U66" s="18"/>
      <c r="V66" s="18"/>
      <c r="W66" s="18"/>
      <c r="X66" s="18"/>
      <c r="Y66" s="18"/>
    </row>
    <row r="67" spans="1:25" x14ac:dyDescent="0.15">
      <c r="A67" s="18"/>
      <c r="B67" s="2"/>
      <c r="C67" s="2"/>
      <c r="D67" s="2"/>
      <c r="E67" s="2" t="s">
        <v>120</v>
      </c>
      <c r="F67" s="2"/>
      <c r="G67" s="2"/>
      <c r="H67" s="2"/>
      <c r="I67" s="2"/>
      <c r="J67" s="2"/>
      <c r="K67" s="2"/>
      <c r="L67" s="2"/>
      <c r="M67" s="2"/>
      <c r="N67" s="2"/>
      <c r="O67" s="2"/>
      <c r="P67" s="2"/>
      <c r="Q67" s="2"/>
      <c r="R67" s="2"/>
      <c r="S67" s="18"/>
      <c r="T67" s="18"/>
      <c r="U67" s="18"/>
      <c r="V67" s="18"/>
      <c r="W67" s="18"/>
      <c r="X67" s="18"/>
      <c r="Y67" s="18"/>
    </row>
    <row r="68" spans="1:25" ht="5.0999999999999996" customHeight="1" x14ac:dyDescent="0.15">
      <c r="A68" s="18"/>
      <c r="B68" s="2"/>
      <c r="C68" s="2"/>
      <c r="D68" s="2"/>
      <c r="E68" s="2"/>
      <c r="F68" s="2"/>
      <c r="G68" s="2"/>
      <c r="H68" s="2"/>
      <c r="I68" s="2"/>
      <c r="J68" s="2"/>
      <c r="K68" s="2"/>
      <c r="L68" s="2"/>
      <c r="M68" s="2"/>
      <c r="N68" s="2"/>
      <c r="O68" s="2"/>
      <c r="P68" s="2"/>
      <c r="Q68" s="2"/>
      <c r="R68" s="2"/>
      <c r="S68" s="18"/>
      <c r="T68" s="18"/>
      <c r="U68" s="18"/>
      <c r="V68" s="18"/>
      <c r="W68" s="18"/>
      <c r="X68" s="18"/>
      <c r="Y68" s="18"/>
    </row>
    <row r="69" spans="1:25"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c r="Y69" s="18"/>
    </row>
    <row r="70" spans="1:25" ht="5.0999999999999996" customHeight="1" x14ac:dyDescent="0.15">
      <c r="A70" s="18"/>
      <c r="B70" s="5"/>
      <c r="C70" s="6"/>
      <c r="D70" s="6"/>
      <c r="E70" s="6"/>
      <c r="F70" s="6"/>
      <c r="G70" s="5"/>
      <c r="H70" s="5"/>
      <c r="I70" s="5"/>
      <c r="J70" s="5"/>
      <c r="K70" s="5"/>
      <c r="L70" s="5"/>
      <c r="M70" s="5"/>
      <c r="N70" s="5"/>
      <c r="O70" s="5"/>
      <c r="P70" s="5"/>
      <c r="Q70" s="5"/>
      <c r="R70" s="5"/>
      <c r="S70" s="18"/>
      <c r="T70" s="18"/>
      <c r="U70" s="18"/>
      <c r="V70" s="18"/>
      <c r="W70" s="18"/>
      <c r="X70" s="18"/>
      <c r="Y70" s="18"/>
    </row>
    <row r="71" spans="1:25" x14ac:dyDescent="0.15">
      <c r="A71" s="18"/>
      <c r="B71" s="5" t="s">
        <v>137</v>
      </c>
      <c r="C71" s="5"/>
      <c r="D71" s="5"/>
      <c r="E71" s="5"/>
      <c r="F71" s="5"/>
      <c r="G71" s="5"/>
      <c r="H71" s="5"/>
      <c r="I71" s="5"/>
      <c r="J71" s="5"/>
      <c r="K71" s="5"/>
      <c r="L71" s="5"/>
      <c r="M71" s="5"/>
      <c r="N71" s="5"/>
      <c r="O71" s="5"/>
      <c r="P71" s="5"/>
      <c r="Q71" s="5"/>
      <c r="R71" s="5"/>
      <c r="S71" s="18"/>
      <c r="T71" s="18"/>
      <c r="U71" s="18"/>
      <c r="V71" s="18"/>
      <c r="W71" s="18"/>
      <c r="X71" s="18"/>
      <c r="Y71" s="18"/>
    </row>
    <row r="72" spans="1:25" ht="5.0999999999999996" customHeight="1" thickBot="1" x14ac:dyDescent="0.2">
      <c r="A72" s="18"/>
      <c r="B72" s="5"/>
      <c r="C72" s="5"/>
      <c r="D72" s="5"/>
      <c r="E72" s="5"/>
      <c r="F72" s="5"/>
      <c r="G72" s="5"/>
      <c r="H72" s="5"/>
      <c r="I72" s="5"/>
      <c r="J72" s="5"/>
      <c r="K72" s="5"/>
      <c r="L72" s="5"/>
      <c r="M72" s="5"/>
      <c r="N72" s="5"/>
      <c r="O72" s="5"/>
      <c r="P72" s="5"/>
      <c r="Q72" s="5"/>
      <c r="R72" s="5"/>
      <c r="S72" s="18"/>
      <c r="T72" s="18"/>
      <c r="U72" s="18"/>
      <c r="V72" s="18"/>
      <c r="W72" s="18"/>
      <c r="X72" s="18"/>
      <c r="Y72" s="18"/>
    </row>
    <row r="73" spans="1:25" ht="14.25" thickBot="1" x14ac:dyDescent="0.2">
      <c r="A73" s="18"/>
      <c r="B73" s="5"/>
      <c r="C73" s="12" t="s">
        <v>4</v>
      </c>
      <c r="D73" s="5"/>
      <c r="E73" s="25" t="str">
        <f>IF(様式第９_本紙入力シート!AF34="","",TEXT(様式第９_本紙入力シート!AF34,"e")*1)</f>
        <v/>
      </c>
      <c r="F73" s="21"/>
      <c r="G73" s="21" t="s">
        <v>5</v>
      </c>
      <c r="H73" s="16"/>
      <c r="I73" s="26" t="str">
        <f>IF(様式第９_本紙入力シート!AF34="","",MONTH(様式第９_本紙入力シート!AF34))</f>
        <v/>
      </c>
      <c r="J73" s="16"/>
      <c r="K73" s="16" t="s">
        <v>6</v>
      </c>
      <c r="L73" s="16"/>
      <c r="M73" s="26" t="str">
        <f>IF(様式第９_本紙入力シート!AF34="","",DAY(様式第９_本紙入力シート!AF34))</f>
        <v/>
      </c>
      <c r="N73" s="5"/>
      <c r="O73" s="5" t="s">
        <v>119</v>
      </c>
      <c r="P73" s="5"/>
      <c r="Q73" s="5"/>
      <c r="R73" s="5"/>
      <c r="S73" s="18"/>
      <c r="T73" s="20"/>
      <c r="U73" s="20"/>
      <c r="V73" s="18"/>
      <c r="W73" s="18"/>
      <c r="X73" s="18"/>
      <c r="Y73" s="18"/>
    </row>
    <row r="74" spans="1:25" ht="5.0999999999999996" customHeight="1" x14ac:dyDescent="0.15">
      <c r="A74" s="18"/>
      <c r="B74" s="5"/>
      <c r="C74" s="5"/>
      <c r="D74" s="5"/>
      <c r="E74" s="5"/>
      <c r="F74" s="5"/>
      <c r="G74" s="5"/>
      <c r="H74" s="5"/>
      <c r="I74" s="5"/>
      <c r="J74" s="5"/>
      <c r="K74" s="5"/>
      <c r="L74" s="5"/>
      <c r="M74" s="5"/>
      <c r="N74" s="5"/>
      <c r="O74" s="5"/>
      <c r="P74" s="5"/>
      <c r="Q74" s="5"/>
      <c r="R74" s="5"/>
      <c r="S74" s="18"/>
      <c r="T74" s="18"/>
      <c r="U74" s="18"/>
      <c r="V74" s="18"/>
      <c r="W74" s="18"/>
      <c r="X74" s="18"/>
      <c r="Y74" s="18"/>
    </row>
    <row r="75" spans="1:25" x14ac:dyDescent="0.15">
      <c r="A75" s="18"/>
      <c r="B75" s="5"/>
      <c r="C75" s="5"/>
      <c r="D75" s="5"/>
      <c r="E75" s="5" t="s">
        <v>120</v>
      </c>
      <c r="F75" s="5"/>
      <c r="G75" s="5"/>
      <c r="H75" s="5"/>
      <c r="I75" s="5"/>
      <c r="J75" s="5"/>
      <c r="K75" s="5"/>
      <c r="L75" s="5"/>
      <c r="M75" s="5"/>
      <c r="N75" s="5"/>
      <c r="O75" s="5"/>
      <c r="P75" s="5"/>
      <c r="Q75" s="5"/>
      <c r="R75" s="5"/>
      <c r="S75" s="18"/>
      <c r="T75" s="18"/>
      <c r="U75" s="18"/>
      <c r="V75" s="18"/>
      <c r="W75" s="18"/>
      <c r="X75" s="18"/>
      <c r="Y75" s="18"/>
    </row>
    <row r="76" spans="1:25" ht="5.0999999999999996" customHeight="1" x14ac:dyDescent="0.15">
      <c r="A76" s="18"/>
      <c r="B76" s="5"/>
      <c r="C76" s="5"/>
      <c r="D76" s="5"/>
      <c r="E76" s="5"/>
      <c r="F76" s="5"/>
      <c r="G76" s="5"/>
      <c r="H76" s="5"/>
      <c r="I76" s="5"/>
      <c r="J76" s="5"/>
      <c r="K76" s="5"/>
      <c r="L76" s="5"/>
      <c r="M76" s="5"/>
      <c r="N76" s="5"/>
      <c r="O76" s="5"/>
      <c r="P76" s="5"/>
      <c r="Q76" s="5"/>
      <c r="R76" s="5"/>
      <c r="S76" s="18"/>
      <c r="T76" s="18"/>
      <c r="U76" s="18"/>
      <c r="V76" s="18"/>
      <c r="W76" s="18"/>
      <c r="X76" s="18"/>
      <c r="Y76" s="18"/>
    </row>
    <row r="77" spans="1:25"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ht="5.0999999999999996" customHeight="1" x14ac:dyDescent="0.15">
      <c r="A78" s="18"/>
      <c r="B78" s="2"/>
      <c r="C78" s="2"/>
      <c r="D78" s="2"/>
      <c r="E78" s="2"/>
      <c r="F78" s="2"/>
      <c r="G78" s="2"/>
      <c r="H78" s="2"/>
      <c r="I78" s="2"/>
      <c r="J78" s="2"/>
      <c r="K78" s="2"/>
      <c r="L78" s="2"/>
      <c r="M78" s="2"/>
      <c r="N78" s="2"/>
      <c r="O78" s="2"/>
      <c r="P78" s="2"/>
      <c r="Q78" s="2"/>
      <c r="R78" s="2"/>
      <c r="S78" s="18"/>
      <c r="T78" s="18"/>
      <c r="U78" s="18"/>
      <c r="V78" s="18"/>
      <c r="W78" s="18"/>
      <c r="X78" s="18"/>
      <c r="Y78" s="18"/>
    </row>
    <row r="79" spans="1:25" x14ac:dyDescent="0.15">
      <c r="A79" s="18"/>
      <c r="B79" s="2" t="s">
        <v>138</v>
      </c>
      <c r="C79" s="2"/>
      <c r="D79" s="2"/>
      <c r="E79" s="2"/>
      <c r="F79" s="2"/>
      <c r="G79" s="2"/>
      <c r="H79" s="2"/>
      <c r="I79" s="2"/>
      <c r="J79" s="2"/>
      <c r="K79" s="2"/>
      <c r="L79" s="2"/>
      <c r="M79" s="2"/>
      <c r="N79" s="2"/>
      <c r="O79" s="2"/>
      <c r="P79" s="2"/>
      <c r="Q79" s="2"/>
      <c r="R79" s="2"/>
      <c r="S79" s="18"/>
      <c r="T79" s="18"/>
      <c r="U79" s="18"/>
      <c r="V79" s="18"/>
      <c r="W79" s="18"/>
      <c r="X79" s="18"/>
      <c r="Y79" s="18"/>
    </row>
    <row r="80" spans="1:25" ht="5.0999999999999996" customHeight="1" thickBot="1" x14ac:dyDescent="0.2">
      <c r="A80" s="18"/>
      <c r="B80" s="2"/>
      <c r="C80" s="2"/>
      <c r="D80" s="2"/>
      <c r="E80" s="2"/>
      <c r="F80" s="2"/>
      <c r="G80" s="2"/>
      <c r="H80" s="2"/>
      <c r="I80" s="2"/>
      <c r="J80" s="2"/>
      <c r="K80" s="2"/>
      <c r="L80" s="2"/>
      <c r="M80" s="2"/>
      <c r="N80" s="2"/>
      <c r="O80" s="2"/>
      <c r="P80" s="2"/>
      <c r="Q80" s="2"/>
      <c r="R80" s="2"/>
      <c r="S80" s="18"/>
      <c r="T80" s="18"/>
      <c r="U80" s="18"/>
      <c r="V80" s="18"/>
      <c r="W80" s="18"/>
      <c r="X80" s="18"/>
      <c r="Y80" s="18"/>
    </row>
    <row r="81" spans="1:25" ht="14.25" thickBot="1" x14ac:dyDescent="0.2">
      <c r="A81" s="18"/>
      <c r="B81" s="2"/>
      <c r="C81" s="2"/>
      <c r="D81" s="2"/>
      <c r="E81" s="9" t="s">
        <v>130</v>
      </c>
      <c r="F81" s="9"/>
      <c r="G81" s="363" t="str">
        <f>IF(様式第９_本紙入力シート!$AD$43&lt;&gt;"",DBCS(様式第９_本紙入力シート!$AD$43),"")</f>
        <v/>
      </c>
      <c r="H81" s="364"/>
      <c r="I81" s="364"/>
      <c r="J81" s="364"/>
      <c r="K81" s="364"/>
      <c r="L81" s="364"/>
      <c r="M81" s="364"/>
      <c r="N81" s="365"/>
      <c r="O81" s="2"/>
      <c r="P81" s="2"/>
      <c r="Q81" s="2"/>
      <c r="R81" s="2"/>
      <c r="S81" s="18"/>
      <c r="T81" s="18"/>
      <c r="U81" s="18"/>
      <c r="V81" s="18"/>
      <c r="W81" s="18"/>
      <c r="X81" s="18"/>
      <c r="Y81" s="18"/>
    </row>
    <row r="82" spans="1:25" ht="5.0999999999999996" customHeight="1" x14ac:dyDescent="0.15">
      <c r="A82" s="18"/>
      <c r="B82" s="2"/>
      <c r="C82" s="2"/>
      <c r="D82" s="2"/>
      <c r="E82" s="2"/>
      <c r="F82" s="2"/>
      <c r="G82" s="2"/>
      <c r="H82" s="2"/>
      <c r="I82" s="2"/>
      <c r="J82" s="2"/>
      <c r="K82" s="2"/>
      <c r="L82" s="2"/>
      <c r="M82" s="2"/>
      <c r="N82" s="2"/>
      <c r="O82" s="2"/>
      <c r="P82" s="2"/>
      <c r="Q82" s="2"/>
      <c r="R82" s="2"/>
      <c r="S82" s="18"/>
      <c r="T82" s="18"/>
      <c r="U82" s="18"/>
      <c r="V82" s="18"/>
      <c r="W82" s="18"/>
      <c r="X82" s="18"/>
      <c r="Y82" s="18"/>
    </row>
    <row r="83" spans="1:25" x14ac:dyDescent="0.15">
      <c r="A83" s="18"/>
      <c r="B83" s="2"/>
      <c r="C83" s="2"/>
      <c r="D83" s="2"/>
      <c r="E83" s="2"/>
      <c r="F83" s="2"/>
      <c r="G83" s="2"/>
      <c r="H83" s="2"/>
      <c r="I83" s="2"/>
      <c r="J83" s="2"/>
      <c r="K83" s="2"/>
      <c r="L83" s="2"/>
      <c r="M83" s="2"/>
      <c r="N83" s="2"/>
      <c r="O83" s="2"/>
      <c r="P83" s="2"/>
      <c r="Q83" s="2"/>
      <c r="R83" s="2"/>
      <c r="S83" s="18"/>
      <c r="T83" s="18"/>
      <c r="U83" s="18"/>
      <c r="V83" s="18"/>
      <c r="W83" s="18"/>
      <c r="X83" s="18"/>
      <c r="Y83" s="18"/>
    </row>
    <row r="84" spans="1:25" ht="5.0999999999999996" customHeight="1" thickBot="1" x14ac:dyDescent="0.2">
      <c r="A84" s="18"/>
      <c r="B84" s="2"/>
      <c r="C84" s="2"/>
      <c r="D84" s="2"/>
      <c r="E84" s="2"/>
      <c r="F84" s="2"/>
      <c r="G84" s="2"/>
      <c r="H84" s="2"/>
      <c r="I84" s="2"/>
      <c r="J84" s="2"/>
      <c r="K84" s="2"/>
      <c r="L84" s="2"/>
      <c r="M84" s="2"/>
      <c r="N84" s="2"/>
      <c r="O84" s="2"/>
      <c r="P84" s="2"/>
      <c r="Q84" s="2"/>
      <c r="R84" s="2"/>
      <c r="S84" s="18"/>
      <c r="T84" s="18"/>
      <c r="U84" s="18"/>
      <c r="V84" s="18"/>
      <c r="W84" s="18"/>
      <c r="X84" s="18"/>
      <c r="Y84" s="18"/>
    </row>
    <row r="85" spans="1:25" ht="14.25" thickBot="1" x14ac:dyDescent="0.2">
      <c r="A85" s="18"/>
      <c r="B85" s="2"/>
      <c r="C85" s="2"/>
      <c r="D85" s="2"/>
      <c r="E85" s="9" t="s">
        <v>139</v>
      </c>
      <c r="F85" s="9"/>
      <c r="G85" s="363" t="str">
        <f>IF(様式第９_本紙入力シート!AD46&lt;&gt;"",SUBSTITUTE(DBCS(様式第９_本紙入力シート!AD46),"　",""),"")</f>
        <v/>
      </c>
      <c r="H85" s="364"/>
      <c r="I85" s="364"/>
      <c r="J85" s="364"/>
      <c r="K85" s="364"/>
      <c r="L85" s="364"/>
      <c r="M85" s="364"/>
      <c r="N85" s="365"/>
      <c r="O85" s="2"/>
      <c r="P85" s="2"/>
      <c r="Q85" s="2"/>
      <c r="R85" s="2"/>
      <c r="S85" s="18"/>
      <c r="T85" s="18"/>
      <c r="U85" s="18"/>
      <c r="V85" s="18"/>
      <c r="W85" s="18"/>
      <c r="X85" s="18"/>
      <c r="Y85" s="18"/>
    </row>
    <row r="86" spans="1:25" ht="5.0999999999999996" customHeight="1" thickBot="1" x14ac:dyDescent="0.2">
      <c r="A86" s="18"/>
      <c r="B86" s="2"/>
      <c r="C86" s="2"/>
      <c r="D86" s="2"/>
      <c r="E86" s="2"/>
      <c r="F86" s="2"/>
      <c r="G86" s="2"/>
      <c r="H86" s="2"/>
      <c r="I86" s="2"/>
      <c r="J86" s="2"/>
      <c r="K86" s="2"/>
      <c r="L86" s="2"/>
      <c r="M86" s="2"/>
      <c r="N86" s="2"/>
      <c r="O86" s="2"/>
      <c r="P86" s="2"/>
      <c r="Q86" s="2"/>
      <c r="R86" s="2"/>
      <c r="S86" s="18"/>
      <c r="T86" s="18"/>
      <c r="U86" s="18"/>
      <c r="V86" s="18"/>
      <c r="W86" s="18"/>
      <c r="X86" s="18"/>
      <c r="Y86" s="18"/>
    </row>
    <row r="87" spans="1:25" ht="14.25" thickBot="1" x14ac:dyDescent="0.2">
      <c r="A87" s="18"/>
      <c r="B87" s="2"/>
      <c r="C87" s="2"/>
      <c r="D87" s="2"/>
      <c r="E87" s="9" t="s">
        <v>131</v>
      </c>
      <c r="F87" s="9"/>
      <c r="G87" s="363" t="str">
        <f>IF(様式第９_本紙入力シート!AD47&lt;&gt;"",SUBSTITUTE(DBCS(様式第９_本紙入力シート!AD47),"　",""),"")</f>
        <v/>
      </c>
      <c r="H87" s="364"/>
      <c r="I87" s="364"/>
      <c r="J87" s="364"/>
      <c r="K87" s="364"/>
      <c r="L87" s="364"/>
      <c r="M87" s="364"/>
      <c r="N87" s="365"/>
      <c r="O87" s="2"/>
      <c r="P87" s="2"/>
      <c r="Q87" s="2"/>
      <c r="R87" s="2"/>
      <c r="S87" s="18"/>
      <c r="T87" s="18"/>
      <c r="U87" s="18"/>
      <c r="V87" s="18"/>
      <c r="W87" s="18"/>
      <c r="X87" s="18"/>
      <c r="Y87" s="18"/>
    </row>
    <row r="88" spans="1:25" ht="5.0999999999999996" customHeight="1" x14ac:dyDescent="0.15">
      <c r="A88" s="18"/>
      <c r="B88" s="2"/>
      <c r="C88" s="2"/>
      <c r="D88" s="2"/>
      <c r="E88" s="2"/>
      <c r="F88" s="2"/>
      <c r="G88" s="2"/>
      <c r="H88" s="2"/>
      <c r="I88" s="2"/>
      <c r="J88" s="2"/>
      <c r="K88" s="2"/>
      <c r="L88" s="2"/>
      <c r="M88" s="2"/>
      <c r="N88" s="2"/>
      <c r="O88" s="2"/>
      <c r="P88" s="2"/>
      <c r="Q88" s="2"/>
      <c r="R88" s="2"/>
      <c r="S88" s="18"/>
      <c r="T88" s="18"/>
      <c r="U88" s="18"/>
      <c r="V88" s="18"/>
      <c r="W88" s="18"/>
      <c r="X88" s="18"/>
      <c r="Y88" s="18"/>
    </row>
    <row r="89" spans="1:25" x14ac:dyDescent="0.15">
      <c r="A89" s="18"/>
      <c r="B89" s="2"/>
      <c r="C89" s="2" t="s">
        <v>140</v>
      </c>
      <c r="D89" s="2"/>
      <c r="E89" s="2"/>
      <c r="F89" s="2"/>
      <c r="G89" s="2"/>
      <c r="H89" s="2"/>
      <c r="I89" s="2"/>
      <c r="J89" s="2"/>
      <c r="K89" s="2"/>
      <c r="L89" s="2"/>
      <c r="M89" s="2"/>
      <c r="N89" s="2"/>
      <c r="O89" s="2"/>
      <c r="P89" s="2"/>
      <c r="Q89" s="2"/>
      <c r="R89" s="2"/>
      <c r="S89" s="18"/>
      <c r="T89" s="18"/>
      <c r="U89" s="18"/>
      <c r="V89" s="18"/>
      <c r="W89" s="18"/>
      <c r="X89" s="18"/>
      <c r="Y89" s="18"/>
    </row>
    <row r="90" spans="1:25" ht="5.0999999999999996" customHeight="1" thickBot="1" x14ac:dyDescent="0.2">
      <c r="A90" s="18"/>
      <c r="B90" s="2"/>
      <c r="C90" s="2"/>
      <c r="D90" s="2"/>
      <c r="E90" s="2"/>
      <c r="F90" s="2"/>
      <c r="G90" s="2"/>
      <c r="H90" s="2"/>
      <c r="I90" s="2"/>
      <c r="J90" s="2"/>
      <c r="K90" s="2"/>
      <c r="L90" s="2"/>
      <c r="M90" s="2"/>
      <c r="N90" s="2"/>
      <c r="O90" s="2"/>
      <c r="P90" s="2"/>
      <c r="Q90" s="2"/>
      <c r="R90" s="2"/>
      <c r="S90" s="18"/>
      <c r="T90" s="18"/>
      <c r="U90" s="18"/>
      <c r="V90" s="18"/>
      <c r="W90" s="18"/>
      <c r="X90" s="18"/>
      <c r="Y90" s="18"/>
    </row>
    <row r="91" spans="1:25" ht="14.25" thickBot="1" x14ac:dyDescent="0.2">
      <c r="A91" s="18"/>
      <c r="B91" s="2"/>
      <c r="C91" s="2"/>
      <c r="D91" s="2"/>
      <c r="E91" s="9" t="s">
        <v>132</v>
      </c>
      <c r="F91" s="9"/>
      <c r="G91" s="363" t="str">
        <f>IF(様式第９_本紙入力シート!AD48&lt;&gt;"",SUBSTITUTE(DBCS(様式第９_本紙入力シート!AD48),"　",""),"")</f>
        <v/>
      </c>
      <c r="H91" s="364"/>
      <c r="I91" s="364"/>
      <c r="J91" s="364"/>
      <c r="K91" s="364"/>
      <c r="L91" s="364"/>
      <c r="M91" s="364"/>
      <c r="N91" s="365"/>
      <c r="O91" s="2"/>
      <c r="P91" s="2"/>
      <c r="Q91" s="2"/>
      <c r="R91" s="2"/>
      <c r="S91" s="18"/>
      <c r="T91" s="18"/>
      <c r="U91" s="18"/>
      <c r="V91" s="18"/>
      <c r="W91" s="18"/>
      <c r="X91" s="18"/>
      <c r="Y91" s="18"/>
    </row>
    <row r="92" spans="1:25" ht="5.0999999999999996" customHeight="1" thickBot="1" x14ac:dyDescent="0.2">
      <c r="A92" s="18"/>
      <c r="B92" s="2"/>
      <c r="C92" s="2"/>
      <c r="D92" s="2"/>
      <c r="E92" s="2"/>
      <c r="F92" s="2"/>
      <c r="G92" s="8"/>
      <c r="H92" s="8"/>
      <c r="I92" s="8"/>
      <c r="J92" s="8"/>
      <c r="K92" s="8"/>
      <c r="L92" s="8"/>
      <c r="M92" s="8"/>
      <c r="N92" s="8"/>
      <c r="O92" s="2"/>
      <c r="P92" s="2"/>
      <c r="Q92" s="2"/>
      <c r="R92" s="2"/>
      <c r="S92" s="18"/>
      <c r="T92" s="18"/>
      <c r="U92" s="18"/>
      <c r="V92" s="18"/>
      <c r="W92" s="18"/>
      <c r="X92" s="18"/>
      <c r="Y92" s="18"/>
    </row>
    <row r="93" spans="1:25" ht="14.25" thickBot="1" x14ac:dyDescent="0.2">
      <c r="A93" s="18"/>
      <c r="B93" s="2"/>
      <c r="C93" s="2"/>
      <c r="D93" s="2"/>
      <c r="E93" s="9" t="s">
        <v>133</v>
      </c>
      <c r="F93" s="9"/>
      <c r="G93" s="363" t="str">
        <f>IF(様式第９_本紙入力シート!AG48&lt;&gt;"",SUBSTITUTE(DBCS(様式第９_本紙入力シート!AG48),"　",""),"")</f>
        <v/>
      </c>
      <c r="H93" s="364"/>
      <c r="I93" s="364"/>
      <c r="J93" s="364"/>
      <c r="K93" s="364"/>
      <c r="L93" s="364"/>
      <c r="M93" s="364"/>
      <c r="N93" s="365"/>
      <c r="O93" s="2"/>
      <c r="P93" s="2"/>
      <c r="Q93" s="2"/>
      <c r="R93" s="2"/>
      <c r="S93" s="18"/>
      <c r="T93" s="18"/>
      <c r="U93" s="18"/>
      <c r="V93" s="18"/>
      <c r="W93" s="18"/>
      <c r="X93" s="18"/>
      <c r="Y93" s="18"/>
    </row>
    <row r="94" spans="1:25" ht="5.0999999999999996" customHeight="1" x14ac:dyDescent="0.15">
      <c r="A94" s="18"/>
      <c r="B94" s="2"/>
      <c r="C94" s="2"/>
      <c r="D94" s="2"/>
      <c r="E94" s="2"/>
      <c r="F94" s="2"/>
      <c r="G94" s="2"/>
      <c r="H94" s="2"/>
      <c r="I94" s="2"/>
      <c r="J94" s="2"/>
      <c r="K94" s="2"/>
      <c r="L94" s="2"/>
      <c r="M94" s="2"/>
      <c r="N94" s="2"/>
      <c r="O94" s="2"/>
      <c r="P94" s="2"/>
      <c r="Q94" s="2"/>
      <c r="R94" s="2"/>
      <c r="S94" s="18"/>
      <c r="T94" s="18"/>
      <c r="U94" s="18"/>
      <c r="V94" s="18"/>
      <c r="W94" s="18"/>
      <c r="X94" s="18"/>
      <c r="Y94" s="18"/>
    </row>
    <row r="95" spans="1:25" x14ac:dyDescent="0.15">
      <c r="A95" s="18"/>
      <c r="B95" s="2"/>
      <c r="C95" s="2" t="s">
        <v>141</v>
      </c>
      <c r="D95" s="2"/>
      <c r="E95" s="2"/>
      <c r="F95" s="2"/>
      <c r="G95" s="2"/>
      <c r="H95" s="2"/>
      <c r="I95" s="2"/>
      <c r="J95" s="2"/>
      <c r="K95" s="2"/>
      <c r="L95" s="2"/>
      <c r="M95" s="2"/>
      <c r="N95" s="2"/>
      <c r="O95" s="2"/>
      <c r="P95" s="2"/>
      <c r="Q95" s="2"/>
      <c r="R95" s="2"/>
      <c r="S95" s="18"/>
      <c r="T95" s="18"/>
      <c r="U95" s="18"/>
      <c r="V95" s="18"/>
      <c r="W95" s="18"/>
      <c r="X95" s="18"/>
      <c r="Y95" s="18"/>
    </row>
    <row r="96" spans="1:25" ht="5.0999999999999996" customHeight="1" thickBot="1" x14ac:dyDescent="0.2">
      <c r="A96" s="18"/>
      <c r="B96" s="2"/>
      <c r="C96" s="2"/>
      <c r="D96" s="2"/>
      <c r="E96" s="2"/>
      <c r="F96" s="2"/>
      <c r="G96" s="2"/>
      <c r="H96" s="2"/>
      <c r="I96" s="2"/>
      <c r="J96" s="2"/>
      <c r="K96" s="2"/>
      <c r="L96" s="2"/>
      <c r="M96" s="2"/>
      <c r="N96" s="2"/>
      <c r="O96" s="2"/>
      <c r="P96" s="2"/>
      <c r="Q96" s="2"/>
      <c r="R96" s="2"/>
      <c r="S96" s="18"/>
      <c r="T96" s="18"/>
      <c r="U96" s="18"/>
      <c r="V96" s="18"/>
      <c r="W96" s="18"/>
      <c r="X96" s="18"/>
      <c r="Y96" s="18"/>
    </row>
    <row r="97" spans="1:25" ht="14.25" thickBot="1" x14ac:dyDescent="0.2">
      <c r="A97" s="18"/>
      <c r="B97" s="2"/>
      <c r="C97" s="2"/>
      <c r="D97" s="2"/>
      <c r="E97" s="9" t="s">
        <v>142</v>
      </c>
      <c r="F97" s="9"/>
      <c r="G97" s="351" t="str">
        <f>IF(様式第９_本紙入力シート!AD49&lt;&gt;"",SUBSTITUTE(様式第９_本紙入力シート!AD49,"-",""),"")</f>
        <v/>
      </c>
      <c r="H97" s="352"/>
      <c r="I97" s="352"/>
      <c r="J97" s="352"/>
      <c r="K97" s="353"/>
      <c r="L97" s="2"/>
      <c r="M97" s="2"/>
      <c r="N97" s="2"/>
      <c r="O97" s="2"/>
      <c r="P97" s="2"/>
      <c r="Q97" s="2"/>
      <c r="R97" s="2"/>
      <c r="S97" s="18"/>
      <c r="T97" s="18"/>
      <c r="U97" s="18"/>
      <c r="V97" s="18"/>
      <c r="W97" s="18"/>
      <c r="X97" s="18"/>
      <c r="Y97" s="18"/>
    </row>
    <row r="98" spans="1:25" ht="5.0999999999999996" customHeight="1" thickBot="1" x14ac:dyDescent="0.2">
      <c r="A98" s="18"/>
      <c r="B98" s="2"/>
      <c r="C98" s="2"/>
      <c r="D98" s="2"/>
      <c r="E98" s="2"/>
      <c r="F98" s="2"/>
      <c r="G98" s="2"/>
      <c r="H98" s="2"/>
      <c r="I98" s="2"/>
      <c r="J98" s="2"/>
      <c r="K98" s="2"/>
      <c r="L98" s="2"/>
      <c r="M98" s="2"/>
      <c r="N98" s="2"/>
      <c r="O98" s="2"/>
      <c r="P98" s="2"/>
      <c r="Q98" s="2"/>
      <c r="R98" s="2"/>
      <c r="S98" s="18"/>
      <c r="T98" s="18"/>
      <c r="U98" s="18"/>
      <c r="V98" s="18"/>
      <c r="W98" s="18"/>
      <c r="X98" s="18"/>
      <c r="Y98" s="18"/>
    </row>
    <row r="99" spans="1:25" ht="14.25" thickBot="1" x14ac:dyDescent="0.2">
      <c r="A99" s="18"/>
      <c r="B99" s="2"/>
      <c r="C99" s="2"/>
      <c r="D99" s="2"/>
      <c r="E99" s="9" t="s">
        <v>143</v>
      </c>
      <c r="F99" s="9"/>
      <c r="G99" s="348" t="str">
        <f>SUBSTITUTE(IF(AND(様式第９_本紙入力シート!AD50&lt;&gt;"",様式第９_本紙入力シート!AI50&lt;&gt;""),ASC(様式第９_本紙入力シート!AD50&amp;様式第９_本紙入力シート!AH50&amp;様式第９_本紙入力シート!AI50),"")," ","")</f>
        <v/>
      </c>
      <c r="H99" s="349"/>
      <c r="I99" s="349"/>
      <c r="J99" s="349"/>
      <c r="K99" s="349"/>
      <c r="L99" s="349"/>
      <c r="M99" s="350"/>
      <c r="N99" s="2"/>
      <c r="O99" s="2"/>
      <c r="P99" s="2"/>
      <c r="Q99" s="2"/>
      <c r="R99" s="2"/>
      <c r="S99" s="18"/>
      <c r="T99" s="18"/>
      <c r="U99" s="18"/>
      <c r="V99" s="18"/>
      <c r="W99" s="18"/>
      <c r="X99" s="18"/>
      <c r="Y99" s="18"/>
    </row>
    <row r="100" spans="1:25" ht="5.0999999999999996" customHeight="1" x14ac:dyDescent="0.15">
      <c r="A100" s="18"/>
      <c r="B100" s="2"/>
      <c r="C100" s="2"/>
      <c r="D100" s="2"/>
      <c r="E100" s="2"/>
      <c r="F100" s="2"/>
      <c r="G100" s="2"/>
      <c r="H100" s="2"/>
      <c r="I100" s="2"/>
      <c r="J100" s="2"/>
      <c r="K100" s="2"/>
      <c r="L100" s="2"/>
      <c r="M100" s="2"/>
      <c r="N100" s="2"/>
      <c r="O100" s="2"/>
      <c r="P100" s="2"/>
      <c r="Q100" s="2"/>
      <c r="R100" s="2"/>
      <c r="S100" s="18"/>
      <c r="T100" s="18"/>
      <c r="U100" s="18"/>
      <c r="V100" s="18"/>
      <c r="W100" s="18"/>
      <c r="X100" s="18"/>
      <c r="Y100" s="18"/>
    </row>
    <row r="101" spans="1:25" x14ac:dyDescent="0.15">
      <c r="A101" s="18"/>
      <c r="B101" s="2"/>
      <c r="C101" s="2"/>
      <c r="D101" s="2"/>
      <c r="E101" s="2"/>
      <c r="F101" s="2"/>
      <c r="G101" s="14"/>
      <c r="H101" s="14"/>
      <c r="I101" s="9"/>
      <c r="J101" s="9"/>
      <c r="K101" s="9"/>
      <c r="L101" s="9"/>
      <c r="M101" s="9"/>
      <c r="N101" s="2"/>
      <c r="O101" s="2"/>
      <c r="P101" s="2"/>
      <c r="Q101" s="2"/>
      <c r="R101" s="2"/>
      <c r="S101" s="18"/>
      <c r="T101" s="18"/>
      <c r="U101" s="18"/>
      <c r="V101" s="18"/>
      <c r="W101" s="18"/>
      <c r="X101" s="18"/>
      <c r="Y101" s="18"/>
    </row>
    <row r="102" spans="1:25" ht="5.0999999999999996" customHeight="1" x14ac:dyDescent="0.15">
      <c r="A102" s="18"/>
      <c r="B102" s="2"/>
      <c r="C102" s="2"/>
      <c r="D102" s="2"/>
      <c r="E102" s="2"/>
      <c r="F102" s="2"/>
      <c r="G102" s="2"/>
      <c r="H102" s="2"/>
      <c r="I102" s="2"/>
      <c r="J102" s="2"/>
      <c r="K102" s="2"/>
      <c r="L102" s="2"/>
      <c r="M102" s="2"/>
      <c r="N102" s="2"/>
      <c r="O102" s="2"/>
      <c r="P102" s="2"/>
      <c r="Q102" s="2"/>
      <c r="R102" s="2"/>
      <c r="S102" s="18"/>
      <c r="T102" s="18"/>
      <c r="U102" s="18"/>
      <c r="V102" s="18"/>
      <c r="W102" s="18"/>
      <c r="X102" s="18"/>
      <c r="Y102" s="18"/>
    </row>
    <row r="103" spans="1:25" x14ac:dyDescent="0.1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row>
    <row r="104" spans="1:25" x14ac:dyDescent="0.1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25" x14ac:dyDescent="0.1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row>
    <row r="106" spans="1:25" x14ac:dyDescent="0.1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row>
    <row r="107" spans="1:25" x14ac:dyDescent="0.1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row>
    <row r="108" spans="1:25" x14ac:dyDescent="0.1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row>
    <row r="109" spans="1:25" x14ac:dyDescent="0.1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row>
    <row r="110" spans="1:25" x14ac:dyDescent="0.1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row>
    <row r="111" spans="1:25" x14ac:dyDescent="0.1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row>
    <row r="112" spans="1:25" x14ac:dyDescent="0.1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row>
  </sheetData>
  <sheetProtection selectLockedCells="1"/>
  <mergeCells count="26">
    <mergeCell ref="O48:U48"/>
    <mergeCell ref="B2:R2"/>
    <mergeCell ref="C10:G10"/>
    <mergeCell ref="E34:L34"/>
    <mergeCell ref="E36:L36"/>
    <mergeCell ref="E38:L38"/>
    <mergeCell ref="E30:G30"/>
    <mergeCell ref="O34:U34"/>
    <mergeCell ref="O36:U36"/>
    <mergeCell ref="O38:U38"/>
    <mergeCell ref="G99:M99"/>
    <mergeCell ref="G97:K97"/>
    <mergeCell ref="E40:L40"/>
    <mergeCell ref="E44:L44"/>
    <mergeCell ref="E46:L46"/>
    <mergeCell ref="E48:L48"/>
    <mergeCell ref="C54:X54"/>
    <mergeCell ref="E63:G63"/>
    <mergeCell ref="G81:N81"/>
    <mergeCell ref="G87:N87"/>
    <mergeCell ref="G91:N91"/>
    <mergeCell ref="G93:N93"/>
    <mergeCell ref="G85:N85"/>
    <mergeCell ref="O40:U40"/>
    <mergeCell ref="O44:U44"/>
    <mergeCell ref="O46:U46"/>
  </mergeCells>
  <phoneticPr fontId="5"/>
  <conditionalFormatting sqref="G97:K97">
    <cfRule type="expression" dxfId="45" priority="192">
      <formula>$L$97="　ハイフンを使用不可"</formula>
    </cfRule>
  </conditionalFormatting>
  <conditionalFormatting sqref="L97">
    <cfRule type="expression" dxfId="44" priority="196">
      <formula>$L$97="　ハイフンを使用不可"</formula>
    </cfRule>
  </conditionalFormatting>
  <dataValidations count="2">
    <dataValidation imeMode="hiragana" allowBlank="1" showInputMessage="1" showErrorMessage="1" sqref="E34:L34 E36:L36 E40:L40 E38:L38 E44:L44 E46:L46 G81:N81 G85:N85 G87:N87 G91:N91 E48:L48 O34:U34 O38:U38 O36:U36 O40:U40 O44:U44 O46:U46 O48:U48 C54 G93:N93" xr:uid="{00000000-0002-0000-0300-000000000000}"/>
    <dataValidation imeMode="halfAlpha" allowBlank="1" showInputMessage="1" showErrorMessage="1" sqref="I18 M18 G97:K97 E18 E63 I65 M65 E65 I73 M73 E73" xr:uid="{00000000-0002-0000-0300-000001000000}"/>
  </dataValidation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X100"/>
  <sheetViews>
    <sheetView workbookViewId="0">
      <selection activeCell="E14" sqref="E14"/>
    </sheetView>
  </sheetViews>
  <sheetFormatPr defaultColWidth="9" defaultRowHeight="13.5" x14ac:dyDescent="0.15"/>
  <cols>
    <col min="1" max="1" width="0.875" style="1" customWidth="1"/>
    <col min="2" max="2" width="2.625" style="1" customWidth="1"/>
    <col min="3" max="3" width="9" style="1"/>
    <col min="4" max="4" width="0.875" style="1" customWidth="1"/>
    <col min="5" max="5" width="15.375" style="1" bestFit="1" customWidth="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9" width="0.875" style="1" customWidth="1"/>
    <col min="20" max="16384" width="9" style="1"/>
  </cols>
  <sheetData>
    <row r="1" spans="1:24" x14ac:dyDescent="0.15">
      <c r="A1" s="18"/>
      <c r="B1" s="18"/>
      <c r="C1" s="18"/>
      <c r="D1" s="18"/>
      <c r="E1" s="18"/>
      <c r="F1" s="18"/>
      <c r="G1" s="18"/>
      <c r="H1" s="18"/>
      <c r="I1" s="18"/>
      <c r="J1" s="18"/>
      <c r="K1" s="18"/>
      <c r="L1" s="18"/>
      <c r="M1" s="18"/>
      <c r="N1" s="18"/>
      <c r="O1" s="18"/>
      <c r="P1" s="18"/>
      <c r="Q1" s="18"/>
      <c r="R1" s="18"/>
      <c r="S1" s="18"/>
      <c r="T1" s="82" t="s">
        <v>144</v>
      </c>
      <c r="U1" s="18"/>
      <c r="V1" s="18"/>
      <c r="W1" s="18"/>
      <c r="X1" s="18"/>
    </row>
    <row r="2" spans="1:24" ht="30" customHeight="1" x14ac:dyDescent="0.15">
      <c r="A2" s="18"/>
      <c r="B2" s="376" t="s">
        <v>145</v>
      </c>
      <c r="C2" s="377"/>
      <c r="D2" s="377"/>
      <c r="E2" s="377"/>
      <c r="F2" s="377"/>
      <c r="G2" s="377"/>
      <c r="H2" s="377"/>
      <c r="I2" s="377"/>
      <c r="J2" s="377"/>
      <c r="K2" s="377"/>
      <c r="L2" s="377"/>
      <c r="M2" s="377"/>
      <c r="N2" s="377"/>
      <c r="O2" s="377"/>
      <c r="P2" s="377"/>
      <c r="Q2" s="18"/>
      <c r="R2" s="18"/>
      <c r="S2" s="18"/>
      <c r="T2" s="17" t="str">
        <f>IF(COUNTIF(エラー確認!T14:T89,"NG")&gt;=1,"エラーあり","エラーなし")</f>
        <v>エラーあり</v>
      </c>
      <c r="U2" s="18"/>
      <c r="V2" s="18"/>
      <c r="W2" s="18"/>
      <c r="X2" s="18"/>
    </row>
    <row r="3" spans="1:24" ht="24" customHeight="1" x14ac:dyDescent="0.15">
      <c r="A3" s="18"/>
      <c r="B3" s="33"/>
      <c r="C3" s="35" t="str">
        <f>IF(COUNTIF(T3:T284,"NG")=0,"OK","NG")</f>
        <v>NG</v>
      </c>
      <c r="D3" s="33"/>
      <c r="E3" s="33"/>
      <c r="F3" s="33"/>
      <c r="G3" s="33"/>
      <c r="H3" s="33"/>
      <c r="I3" s="33"/>
      <c r="J3" s="33"/>
      <c r="K3" s="33"/>
      <c r="L3" s="33"/>
      <c r="M3" s="33"/>
      <c r="N3" s="33"/>
      <c r="O3" s="33"/>
      <c r="P3" s="33"/>
      <c r="Q3" s="18"/>
      <c r="R3" s="18"/>
      <c r="S3" s="18"/>
      <c r="T3" s="18"/>
      <c r="U3" s="18"/>
      <c r="V3" s="18"/>
      <c r="W3" s="18"/>
      <c r="X3" s="18"/>
    </row>
    <row r="4" spans="1:24" x14ac:dyDescent="0.15">
      <c r="A4" s="18"/>
      <c r="B4" s="18"/>
      <c r="C4" s="18"/>
      <c r="D4" s="18"/>
      <c r="E4" s="18"/>
      <c r="F4" s="18"/>
      <c r="G4" s="18"/>
      <c r="H4" s="18"/>
      <c r="I4" s="18"/>
      <c r="J4" s="18"/>
      <c r="K4" s="18"/>
      <c r="L4" s="18"/>
      <c r="M4" s="18"/>
      <c r="N4" s="18"/>
      <c r="O4" s="18"/>
      <c r="P4" s="18"/>
      <c r="Q4" s="18"/>
      <c r="R4" s="18"/>
      <c r="S4" s="18"/>
      <c r="T4" s="18"/>
      <c r="U4" s="18"/>
      <c r="V4" s="18"/>
      <c r="W4" s="18"/>
      <c r="X4" s="18"/>
    </row>
    <row r="5" spans="1:24" ht="5.0999999999999996" customHeight="1" x14ac:dyDescent="0.15">
      <c r="A5" s="18"/>
      <c r="B5" s="2"/>
      <c r="C5" s="2"/>
      <c r="D5" s="2"/>
      <c r="E5" s="2"/>
      <c r="F5" s="2"/>
      <c r="G5" s="2"/>
      <c r="H5" s="2"/>
      <c r="I5" s="2"/>
      <c r="J5" s="2"/>
      <c r="K5" s="2"/>
      <c r="L5" s="2"/>
      <c r="M5" s="2"/>
      <c r="N5" s="2"/>
      <c r="O5" s="2"/>
      <c r="P5" s="2"/>
      <c r="Q5" s="18"/>
      <c r="R5" s="18"/>
      <c r="S5" s="18"/>
      <c r="T5" s="18"/>
      <c r="U5" s="18"/>
      <c r="V5" s="18"/>
      <c r="W5" s="18"/>
      <c r="X5" s="18"/>
    </row>
    <row r="6" spans="1:24" x14ac:dyDescent="0.15">
      <c r="A6" s="18"/>
      <c r="B6" s="2" t="s">
        <v>146</v>
      </c>
      <c r="C6" s="2"/>
      <c r="D6" s="2"/>
      <c r="E6" s="2"/>
      <c r="F6" s="2"/>
      <c r="G6" s="2"/>
      <c r="H6" s="2"/>
      <c r="I6" s="2"/>
      <c r="J6" s="2"/>
      <c r="K6" s="2"/>
      <c r="L6" s="2"/>
      <c r="M6" s="2"/>
      <c r="N6" s="2"/>
      <c r="O6" s="2"/>
      <c r="P6" s="2"/>
      <c r="Q6" s="18"/>
      <c r="R6" s="18"/>
      <c r="S6" s="18"/>
      <c r="T6" s="18"/>
      <c r="U6" s="18"/>
      <c r="V6" s="18"/>
      <c r="W6" s="18"/>
      <c r="X6" s="18"/>
    </row>
    <row r="7" spans="1:24" ht="5.0999999999999996" customHeight="1" thickBot="1" x14ac:dyDescent="0.2">
      <c r="A7" s="18"/>
      <c r="B7" s="2"/>
      <c r="C7" s="2"/>
      <c r="D7" s="2"/>
      <c r="E7" s="2"/>
      <c r="F7" s="2"/>
      <c r="G7" s="2"/>
      <c r="H7" s="2"/>
      <c r="I7" s="2"/>
      <c r="J7" s="2"/>
      <c r="K7" s="2"/>
      <c r="L7" s="2"/>
      <c r="M7" s="2"/>
      <c r="N7" s="2"/>
      <c r="O7" s="2"/>
      <c r="P7" s="2"/>
      <c r="Q7" s="18"/>
      <c r="R7" s="18"/>
      <c r="S7" s="18"/>
      <c r="T7" s="18"/>
      <c r="U7" s="18"/>
      <c r="V7" s="18"/>
      <c r="W7" s="18"/>
      <c r="X7" s="18"/>
    </row>
    <row r="8" spans="1:24" ht="14.25" thickBot="1" x14ac:dyDescent="0.2">
      <c r="A8" s="18"/>
      <c r="B8" s="2"/>
      <c r="C8" s="2"/>
      <c r="D8" s="2"/>
      <c r="E8" s="23" t="str">
        <f>IF(様式第９_本紙入力シート!$AB$2&lt;&gt;"","WRITED","SPACE")</f>
        <v>SPACE</v>
      </c>
      <c r="F8" s="2"/>
      <c r="G8" s="2"/>
      <c r="H8" s="2"/>
      <c r="I8" s="2"/>
      <c r="J8" s="2"/>
      <c r="K8" s="2"/>
      <c r="L8" s="2"/>
      <c r="M8" s="2"/>
      <c r="N8" s="2"/>
      <c r="O8" s="2"/>
      <c r="P8" s="2"/>
      <c r="Q8" s="18"/>
      <c r="R8" s="18"/>
      <c r="S8" s="18"/>
      <c r="T8" s="18"/>
      <c r="U8" s="18"/>
      <c r="V8" s="18"/>
      <c r="W8" s="18"/>
      <c r="X8" s="18"/>
    </row>
    <row r="9" spans="1:24" ht="5.0999999999999996" customHeight="1" x14ac:dyDescent="0.15">
      <c r="A9" s="18"/>
      <c r="B9" s="2"/>
      <c r="C9" s="3"/>
      <c r="D9" s="3"/>
      <c r="E9" s="3"/>
      <c r="F9" s="3"/>
      <c r="G9" s="2"/>
      <c r="H9" s="2"/>
      <c r="I9" s="2"/>
      <c r="J9" s="2"/>
      <c r="K9" s="2"/>
      <c r="L9" s="2"/>
      <c r="M9" s="2"/>
      <c r="N9" s="2"/>
      <c r="O9" s="2"/>
      <c r="P9" s="2"/>
      <c r="Q9" s="18"/>
      <c r="R9" s="18"/>
      <c r="S9" s="18"/>
      <c r="T9" s="18"/>
      <c r="U9" s="18"/>
      <c r="V9" s="18"/>
      <c r="W9" s="18"/>
      <c r="X9" s="18"/>
    </row>
    <row r="10" spans="1:24" x14ac:dyDescent="0.15">
      <c r="A10" s="18"/>
      <c r="B10" s="18"/>
      <c r="C10" s="19"/>
      <c r="D10" s="19"/>
      <c r="E10" s="19"/>
      <c r="F10" s="19"/>
      <c r="G10" s="18"/>
      <c r="H10" s="18"/>
      <c r="I10" s="18"/>
      <c r="J10" s="18"/>
      <c r="K10" s="18"/>
      <c r="L10" s="18"/>
      <c r="M10" s="18"/>
      <c r="N10" s="18"/>
      <c r="O10" s="18"/>
      <c r="P10" s="18"/>
      <c r="Q10" s="18"/>
      <c r="R10" s="18"/>
      <c r="S10" s="18"/>
      <c r="T10" s="18"/>
      <c r="U10" s="18"/>
      <c r="V10" s="18"/>
      <c r="W10" s="18"/>
      <c r="X10" s="18"/>
    </row>
    <row r="11" spans="1:24" ht="5.0999999999999996" customHeight="1" x14ac:dyDescent="0.15">
      <c r="A11" s="18"/>
      <c r="B11" s="5"/>
      <c r="C11" s="6"/>
      <c r="D11" s="6"/>
      <c r="E11" s="6"/>
      <c r="F11" s="6"/>
      <c r="G11" s="5"/>
      <c r="H11" s="5"/>
      <c r="I11" s="5"/>
      <c r="J11" s="5"/>
      <c r="K11" s="5"/>
      <c r="L11" s="5"/>
      <c r="M11" s="5"/>
      <c r="N11" s="5"/>
      <c r="O11" s="5"/>
      <c r="P11" s="5"/>
      <c r="Q11" s="18"/>
      <c r="R11" s="18"/>
      <c r="S11" s="18"/>
      <c r="T11" s="17"/>
      <c r="U11" s="18"/>
      <c r="V11" s="18"/>
      <c r="W11" s="18"/>
      <c r="X11" s="18"/>
    </row>
    <row r="12" spans="1:24" x14ac:dyDescent="0.15">
      <c r="A12" s="18"/>
      <c r="B12" s="5" t="s">
        <v>147</v>
      </c>
      <c r="C12" s="5"/>
      <c r="D12" s="5"/>
      <c r="E12" s="5"/>
      <c r="F12" s="5"/>
      <c r="G12" s="5"/>
      <c r="H12" s="5"/>
      <c r="I12" s="5"/>
      <c r="J12" s="5"/>
      <c r="K12" s="5"/>
      <c r="L12" s="5"/>
      <c r="M12" s="5"/>
      <c r="N12" s="5"/>
      <c r="O12" s="5"/>
      <c r="P12" s="5"/>
      <c r="Q12" s="18"/>
      <c r="R12" s="18"/>
      <c r="S12" s="18"/>
      <c r="T12" s="17"/>
      <c r="U12" s="18"/>
      <c r="V12" s="18"/>
      <c r="W12" s="18"/>
      <c r="X12" s="18"/>
    </row>
    <row r="13" spans="1:24" ht="5.0999999999999996" customHeight="1" thickBot="1" x14ac:dyDescent="0.2">
      <c r="A13" s="18"/>
      <c r="B13" s="5"/>
      <c r="C13" s="5"/>
      <c r="D13" s="5"/>
      <c r="E13" s="5"/>
      <c r="F13" s="5"/>
      <c r="G13" s="5"/>
      <c r="H13" s="5"/>
      <c r="I13" s="5"/>
      <c r="J13" s="5"/>
      <c r="K13" s="5"/>
      <c r="L13" s="5"/>
      <c r="M13" s="5"/>
      <c r="N13" s="5"/>
      <c r="O13" s="5"/>
      <c r="P13" s="5"/>
      <c r="Q13" s="18"/>
      <c r="R13" s="18"/>
      <c r="S13" s="18"/>
      <c r="T13" s="17"/>
      <c r="U13" s="18"/>
      <c r="V13" s="18"/>
      <c r="W13" s="18"/>
      <c r="X13" s="18"/>
    </row>
    <row r="14" spans="1:24" ht="14.25" thickBot="1" x14ac:dyDescent="0.2">
      <c r="A14" s="18"/>
      <c r="B14" s="5"/>
      <c r="C14" s="5"/>
      <c r="D14" s="5"/>
      <c r="E14" s="23" t="str">
        <f>IF(様式第９_本紙入力シート!$AB$4&lt;&gt;"","OK","NG")</f>
        <v>NG</v>
      </c>
      <c r="F14" s="5"/>
      <c r="G14" s="5"/>
      <c r="H14" s="5"/>
      <c r="I14" s="5"/>
      <c r="J14" s="5"/>
      <c r="K14" s="5"/>
      <c r="L14" s="5"/>
      <c r="M14" s="5"/>
      <c r="N14" s="5"/>
      <c r="O14" s="5"/>
      <c r="P14" s="5"/>
      <c r="Q14" s="18"/>
      <c r="R14" s="20"/>
      <c r="S14" s="18"/>
      <c r="T14" s="34" t="str">
        <f>E14</f>
        <v>NG</v>
      </c>
      <c r="U14" s="18"/>
      <c r="V14" s="18"/>
      <c r="W14" s="18"/>
      <c r="X14" s="18"/>
    </row>
    <row r="15" spans="1:24" ht="5.0999999999999996" customHeight="1" x14ac:dyDescent="0.15">
      <c r="A15" s="18"/>
      <c r="B15" s="5"/>
      <c r="C15" s="5"/>
      <c r="D15" s="5"/>
      <c r="E15" s="5"/>
      <c r="F15" s="5"/>
      <c r="G15" s="5"/>
      <c r="H15" s="5"/>
      <c r="I15" s="5"/>
      <c r="J15" s="5"/>
      <c r="K15" s="5"/>
      <c r="L15" s="5"/>
      <c r="M15" s="5"/>
      <c r="N15" s="5"/>
      <c r="O15" s="5"/>
      <c r="P15" s="5"/>
      <c r="Q15" s="18"/>
      <c r="R15" s="18"/>
      <c r="S15" s="18"/>
      <c r="T15" s="17"/>
      <c r="U15" s="18"/>
      <c r="V15" s="18"/>
      <c r="W15" s="18"/>
      <c r="X15" s="18"/>
    </row>
    <row r="16" spans="1:24" x14ac:dyDescent="0.15">
      <c r="A16" s="18"/>
      <c r="B16" s="18"/>
      <c r="C16" s="18"/>
      <c r="D16" s="18"/>
      <c r="E16" s="18"/>
      <c r="F16" s="18"/>
      <c r="G16" s="18"/>
      <c r="H16" s="18"/>
      <c r="I16" s="18"/>
      <c r="J16" s="18"/>
      <c r="K16" s="18"/>
      <c r="L16" s="18"/>
      <c r="M16" s="18"/>
      <c r="N16" s="18"/>
      <c r="O16" s="18"/>
      <c r="P16" s="18"/>
      <c r="Q16" s="18"/>
      <c r="R16" s="18"/>
      <c r="S16" s="18"/>
      <c r="T16" s="18"/>
      <c r="U16" s="18"/>
      <c r="V16" s="18"/>
      <c r="W16" s="18"/>
      <c r="X16" s="18"/>
    </row>
    <row r="17" spans="1:24" ht="5.0999999999999996" customHeight="1" x14ac:dyDescent="0.15">
      <c r="A17" s="18"/>
      <c r="B17" s="2"/>
      <c r="C17" s="2"/>
      <c r="D17" s="2"/>
      <c r="E17" s="2"/>
      <c r="F17" s="2"/>
      <c r="G17" s="2"/>
      <c r="H17" s="2"/>
      <c r="I17" s="2"/>
      <c r="J17" s="2"/>
      <c r="K17" s="2"/>
      <c r="L17" s="2"/>
      <c r="M17" s="2"/>
      <c r="N17" s="2"/>
      <c r="O17" s="2"/>
      <c r="P17" s="2"/>
      <c r="Q17" s="18"/>
      <c r="R17" s="18"/>
      <c r="S17" s="18"/>
      <c r="T17" s="17"/>
      <c r="U17" s="18"/>
      <c r="V17" s="18"/>
      <c r="W17" s="18"/>
      <c r="X17" s="18"/>
    </row>
    <row r="18" spans="1:24" x14ac:dyDescent="0.15">
      <c r="A18" s="18"/>
      <c r="B18" s="2" t="s">
        <v>148</v>
      </c>
      <c r="C18" s="2"/>
      <c r="D18" s="2"/>
      <c r="E18" s="2"/>
      <c r="F18" s="2"/>
      <c r="G18" s="2"/>
      <c r="H18" s="2"/>
      <c r="I18" s="2"/>
      <c r="J18" s="2"/>
      <c r="K18" s="2"/>
      <c r="L18" s="2"/>
      <c r="M18" s="2"/>
      <c r="N18" s="2"/>
      <c r="O18" s="2"/>
      <c r="P18" s="2"/>
      <c r="Q18" s="18"/>
      <c r="R18" s="18"/>
      <c r="S18" s="18"/>
      <c r="T18" s="17"/>
      <c r="U18" s="18"/>
      <c r="V18" s="18"/>
      <c r="W18" s="18"/>
      <c r="X18" s="18"/>
    </row>
    <row r="19" spans="1:24" ht="5.0999999999999996" customHeight="1" x14ac:dyDescent="0.15">
      <c r="A19" s="18"/>
      <c r="B19" s="2"/>
      <c r="C19" s="2"/>
      <c r="D19" s="2"/>
      <c r="E19" s="2"/>
      <c r="F19" s="2"/>
      <c r="G19" s="2"/>
      <c r="H19" s="2"/>
      <c r="I19" s="2"/>
      <c r="J19" s="2"/>
      <c r="K19" s="2"/>
      <c r="L19" s="2"/>
      <c r="M19" s="2"/>
      <c r="N19" s="2"/>
      <c r="O19" s="2"/>
      <c r="P19" s="2"/>
      <c r="Q19" s="18"/>
      <c r="R19" s="18"/>
      <c r="S19" s="18"/>
      <c r="T19" s="17"/>
      <c r="U19" s="18"/>
      <c r="V19" s="18"/>
      <c r="W19" s="18"/>
      <c r="X19" s="18"/>
    </row>
    <row r="20" spans="1:24" x14ac:dyDescent="0.15">
      <c r="A20" s="18"/>
      <c r="B20" s="2"/>
      <c r="C20" s="8" t="s">
        <v>8</v>
      </c>
      <c r="D20" s="8"/>
      <c r="E20" s="2"/>
      <c r="F20" s="2"/>
      <c r="G20" s="2"/>
      <c r="H20" s="2"/>
      <c r="I20" s="2"/>
      <c r="J20" s="2"/>
      <c r="K20" s="2"/>
      <c r="L20" s="2"/>
      <c r="M20" s="2"/>
      <c r="N20" s="2"/>
      <c r="O20" s="2"/>
      <c r="P20" s="2"/>
      <c r="Q20" s="18"/>
      <c r="R20" s="18"/>
      <c r="S20" s="18"/>
      <c r="T20" s="17"/>
      <c r="U20" s="18"/>
      <c r="V20" s="18"/>
      <c r="W20" s="18"/>
      <c r="X20" s="18"/>
    </row>
    <row r="21" spans="1:24" ht="5.0999999999999996" customHeight="1" thickBot="1" x14ac:dyDescent="0.2">
      <c r="A21" s="18"/>
      <c r="B21" s="2"/>
      <c r="C21" s="2"/>
      <c r="D21" s="2"/>
      <c r="E21" s="2"/>
      <c r="F21" s="2"/>
      <c r="G21" s="2"/>
      <c r="H21" s="2"/>
      <c r="I21" s="2"/>
      <c r="J21" s="2"/>
      <c r="K21" s="2"/>
      <c r="L21" s="2"/>
      <c r="M21" s="2"/>
      <c r="N21" s="2"/>
      <c r="O21" s="2"/>
      <c r="P21" s="2"/>
      <c r="Q21" s="18"/>
      <c r="R21" s="18"/>
      <c r="S21" s="18"/>
      <c r="T21" s="17"/>
      <c r="U21" s="18"/>
      <c r="V21" s="18"/>
      <c r="W21" s="18"/>
      <c r="X21" s="18"/>
    </row>
    <row r="22" spans="1:24" ht="14.25" thickBot="1" x14ac:dyDescent="0.2">
      <c r="A22" s="18"/>
      <c r="B22" s="2"/>
      <c r="C22" s="9" t="s">
        <v>122</v>
      </c>
      <c r="D22" s="9"/>
      <c r="E22" s="23" t="str">
        <f>IF(反映シート!E30&lt;&gt;"","WRITED","SPACE")</f>
        <v>SPACE</v>
      </c>
      <c r="F22" s="2"/>
      <c r="G22" s="2"/>
      <c r="H22" s="15"/>
      <c r="I22" s="15"/>
      <c r="J22" s="2"/>
      <c r="K22" s="2"/>
      <c r="L22" s="2"/>
      <c r="M22" s="2"/>
      <c r="N22" s="2"/>
      <c r="O22" s="2"/>
      <c r="P22" s="2"/>
      <c r="Q22" s="18"/>
      <c r="R22" s="18"/>
      <c r="S22" s="18"/>
      <c r="T22" s="17" t="str">
        <f>IF(COUNTIF(E22:E40,"NG")=0,"OK","NG")</f>
        <v>NG</v>
      </c>
      <c r="U22" s="18"/>
      <c r="V22" s="18"/>
      <c r="W22" s="18"/>
      <c r="X22" s="18"/>
    </row>
    <row r="23" spans="1:24" ht="5.0999999999999996" customHeight="1" thickBot="1" x14ac:dyDescent="0.2">
      <c r="A23" s="18"/>
      <c r="B23" s="2"/>
      <c r="C23" s="2"/>
      <c r="D23" s="2"/>
      <c r="E23" s="2"/>
      <c r="F23" s="2"/>
      <c r="G23" s="2"/>
      <c r="H23" s="2"/>
      <c r="I23" s="2"/>
      <c r="J23" s="2"/>
      <c r="K23" s="2"/>
      <c r="L23" s="2"/>
      <c r="M23" s="2"/>
      <c r="N23" s="2"/>
      <c r="O23" s="2"/>
      <c r="P23" s="2"/>
      <c r="Q23" s="18"/>
      <c r="R23" s="18"/>
      <c r="S23" s="18"/>
      <c r="T23" s="17"/>
      <c r="U23" s="18"/>
      <c r="V23" s="18"/>
      <c r="W23" s="18"/>
      <c r="X23" s="18"/>
    </row>
    <row r="24" spans="1:24" ht="14.25" thickBot="1" x14ac:dyDescent="0.2">
      <c r="A24" s="18"/>
      <c r="B24" s="2"/>
      <c r="C24" s="9" t="s">
        <v>123</v>
      </c>
      <c r="D24" s="9"/>
      <c r="E24" s="23" t="str">
        <f>IF(OR(COUNTIF(反映シート!E32,"*都"),COUNTIF(反映シート!E32,"*道"),COUNTIF(反映シート!E32,"*府"),COUNTIF(反映シート!E32,"*県")),"OK","NG")</f>
        <v>NG</v>
      </c>
      <c r="F24" s="2"/>
      <c r="G24" s="2"/>
      <c r="H24" s="2"/>
      <c r="I24" s="2"/>
      <c r="J24" s="2"/>
      <c r="K24" s="2"/>
      <c r="L24" s="2"/>
      <c r="M24" s="2"/>
      <c r="N24" s="2"/>
      <c r="O24" s="2"/>
      <c r="P24" s="2"/>
      <c r="Q24" s="18"/>
      <c r="R24" s="18"/>
      <c r="S24" s="18"/>
      <c r="T24" s="17"/>
      <c r="U24" s="18"/>
      <c r="V24" s="18"/>
      <c r="W24" s="18"/>
      <c r="X24" s="18"/>
    </row>
    <row r="25" spans="1:24" ht="5.0999999999999996" customHeight="1" thickBot="1" x14ac:dyDescent="0.2">
      <c r="A25" s="18"/>
      <c r="B25" s="2"/>
      <c r="C25" s="2"/>
      <c r="D25" s="2"/>
      <c r="E25" s="2"/>
      <c r="F25" s="2"/>
      <c r="G25" s="2"/>
      <c r="H25" s="2"/>
      <c r="I25" s="2"/>
      <c r="J25" s="2"/>
      <c r="K25" s="2"/>
      <c r="L25" s="2"/>
      <c r="M25" s="2"/>
      <c r="N25" s="2"/>
      <c r="O25" s="2"/>
      <c r="P25" s="2"/>
      <c r="Q25" s="18"/>
      <c r="R25" s="18"/>
      <c r="S25" s="18"/>
      <c r="T25" s="17"/>
      <c r="U25" s="18"/>
      <c r="V25" s="18"/>
      <c r="W25" s="18"/>
      <c r="X25" s="18"/>
    </row>
    <row r="26" spans="1:24" ht="14.25" thickBot="1" x14ac:dyDescent="0.2">
      <c r="A26" s="18"/>
      <c r="B26" s="2"/>
      <c r="C26" s="9" t="s">
        <v>125</v>
      </c>
      <c r="D26" s="9"/>
      <c r="E26" s="79" t="str">
        <f>IF(OR(COUNTIF(反映シート!O34,"*市"),COUNTIF(反映シート!O34,"*区"),COUNTIF(反映シート!O34,"*町"),COUNTIF(反映シート!O34,"*村"),COUNTIF(反映シート!O34,"*イ"),COUNTIF(反映シート!O34,"*ロ"),COUNTIF(反映シート!O34,"*甲"),COUNTIF(反映シート!O34,"*乙"),COUNTIF(反映シート!O34,"*子"),COUNTIF(反映シート!O34,"*丑"),COUNTIF(反映シート!O34,"*ホ"),COUNTIF(反映シート!O34,"*の"),COUNTIF(反映シート!O34,"*割")),"OK","NG")</f>
        <v>NG</v>
      </c>
      <c r="F26" s="2"/>
      <c r="G26" s="2"/>
      <c r="H26" s="2"/>
      <c r="I26" s="2"/>
      <c r="J26" s="2"/>
      <c r="K26" s="2"/>
      <c r="L26" s="2"/>
      <c r="M26" s="2"/>
      <c r="N26" s="2"/>
      <c r="O26" s="2"/>
      <c r="P26" s="2"/>
      <c r="Q26" s="18"/>
      <c r="R26" s="18"/>
      <c r="S26" s="18"/>
      <c r="T26" s="17"/>
      <c r="U26" s="18"/>
      <c r="V26" s="18"/>
      <c r="W26" s="18"/>
      <c r="X26" s="18"/>
    </row>
    <row r="27" spans="1:24" ht="5.0999999999999996" customHeight="1" thickBot="1" x14ac:dyDescent="0.2">
      <c r="A27" s="18"/>
      <c r="B27" s="2"/>
      <c r="C27" s="2"/>
      <c r="D27" s="2"/>
      <c r="E27" s="2"/>
      <c r="F27" s="2"/>
      <c r="G27" s="2"/>
      <c r="H27" s="2"/>
      <c r="I27" s="2"/>
      <c r="J27" s="2"/>
      <c r="K27" s="2"/>
      <c r="L27" s="2"/>
      <c r="M27" s="2"/>
      <c r="N27" s="2"/>
      <c r="O27" s="2"/>
      <c r="P27" s="2"/>
      <c r="Q27" s="18"/>
      <c r="R27" s="18"/>
      <c r="S27" s="18"/>
      <c r="T27" s="17"/>
      <c r="U27" s="18"/>
      <c r="V27" s="18"/>
      <c r="W27" s="18"/>
      <c r="X27" s="18"/>
    </row>
    <row r="28" spans="1:24" ht="14.25" thickBot="1" x14ac:dyDescent="0.2">
      <c r="A28" s="18"/>
      <c r="B28" s="2"/>
      <c r="C28" s="9" t="s">
        <v>128</v>
      </c>
      <c r="D28" s="9"/>
      <c r="E28" s="23" t="str">
        <f>IF(反映シート!E36&lt;&gt;"","OK","NG")</f>
        <v>NG</v>
      </c>
      <c r="F28" s="2"/>
      <c r="G28" s="2"/>
      <c r="H28" s="2"/>
      <c r="I28" s="2"/>
      <c r="J28" s="2"/>
      <c r="K28" s="2"/>
      <c r="L28" s="2"/>
      <c r="M28" s="2"/>
      <c r="N28" s="2"/>
      <c r="O28" s="2"/>
      <c r="P28" s="2"/>
      <c r="Q28" s="18"/>
      <c r="R28" s="18"/>
      <c r="S28" s="18"/>
      <c r="T28" s="17"/>
      <c r="U28" s="18"/>
      <c r="V28" s="18"/>
      <c r="W28" s="18"/>
      <c r="X28" s="18"/>
    </row>
    <row r="29" spans="1:24" ht="5.0999999999999996" customHeight="1" thickBot="1" x14ac:dyDescent="0.2">
      <c r="A29" s="18"/>
      <c r="B29" s="2"/>
      <c r="C29" s="9"/>
      <c r="D29" s="9"/>
      <c r="E29" s="10"/>
      <c r="F29" s="10"/>
      <c r="G29" s="10"/>
      <c r="H29" s="10"/>
      <c r="I29" s="10"/>
      <c r="J29" s="10"/>
      <c r="K29" s="10"/>
      <c r="L29" s="10"/>
      <c r="M29" s="2"/>
      <c r="N29" s="2"/>
      <c r="O29" s="2"/>
      <c r="P29" s="2"/>
      <c r="Q29" s="18"/>
      <c r="R29" s="18"/>
      <c r="S29" s="18"/>
      <c r="T29" s="17"/>
      <c r="U29" s="18"/>
      <c r="V29" s="18"/>
      <c r="W29" s="18"/>
      <c r="X29" s="18"/>
    </row>
    <row r="30" spans="1:24" ht="14.25" thickBot="1" x14ac:dyDescent="0.2">
      <c r="A30" s="18"/>
      <c r="B30" s="2"/>
      <c r="C30" s="9" t="s">
        <v>129</v>
      </c>
      <c r="D30" s="9"/>
      <c r="E30" s="23" t="str">
        <f>IF(反映シート!E38&lt;&gt;"","WRITED","SPACE")</f>
        <v>SPACE</v>
      </c>
      <c r="F30" s="2"/>
      <c r="G30" s="2"/>
      <c r="H30" s="2"/>
      <c r="I30" s="2"/>
      <c r="J30" s="2"/>
      <c r="K30" s="2"/>
      <c r="L30" s="2"/>
      <c r="M30" s="2"/>
      <c r="N30" s="2"/>
      <c r="O30" s="2"/>
      <c r="P30" s="2"/>
      <c r="Q30" s="18"/>
      <c r="R30" s="18"/>
      <c r="S30" s="18"/>
      <c r="T30" s="17"/>
      <c r="U30" s="18"/>
      <c r="V30" s="18"/>
      <c r="W30" s="18"/>
      <c r="X30" s="18"/>
    </row>
    <row r="31" spans="1:24" ht="5.0999999999999996" customHeight="1" thickBot="1" x14ac:dyDescent="0.2">
      <c r="A31" s="18"/>
      <c r="B31" s="2"/>
      <c r="C31" s="2"/>
      <c r="D31" s="2"/>
      <c r="E31" s="2"/>
      <c r="F31" s="2"/>
      <c r="G31" s="2"/>
      <c r="H31" s="2"/>
      <c r="I31" s="2"/>
      <c r="J31" s="2"/>
      <c r="K31" s="2"/>
      <c r="L31" s="2"/>
      <c r="M31" s="2"/>
      <c r="N31" s="2"/>
      <c r="O31" s="2"/>
      <c r="P31" s="2"/>
      <c r="Q31" s="18"/>
      <c r="R31" s="18"/>
      <c r="S31" s="18"/>
      <c r="T31" s="17"/>
      <c r="U31" s="18"/>
      <c r="V31" s="18"/>
      <c r="W31" s="18"/>
      <c r="X31" s="18"/>
    </row>
    <row r="32" spans="1:24" ht="14.25" thickBot="1" x14ac:dyDescent="0.2">
      <c r="A32" s="18"/>
      <c r="B32" s="2"/>
      <c r="C32" s="8" t="s">
        <v>130</v>
      </c>
      <c r="D32" s="8"/>
      <c r="E32" s="23" t="str">
        <f>IF(反映シート!E40&lt;&gt;"","OK","NG")</f>
        <v>NG</v>
      </c>
      <c r="F32" s="2"/>
      <c r="G32" s="2"/>
      <c r="H32" s="2"/>
      <c r="I32" s="2"/>
      <c r="J32" s="2"/>
      <c r="K32" s="2"/>
      <c r="L32" s="2"/>
      <c r="M32" s="2"/>
      <c r="N32" s="2"/>
      <c r="O32" s="2"/>
      <c r="P32" s="2"/>
      <c r="Q32" s="18"/>
      <c r="R32" s="18"/>
      <c r="S32" s="18"/>
      <c r="T32" s="17"/>
      <c r="U32" s="18"/>
      <c r="V32" s="18"/>
      <c r="W32" s="18"/>
      <c r="X32" s="18"/>
    </row>
    <row r="33" spans="1:24" ht="5.0999999999999996" customHeight="1" x14ac:dyDescent="0.15">
      <c r="A33" s="18"/>
      <c r="B33" s="2"/>
      <c r="C33" s="2"/>
      <c r="D33" s="2"/>
      <c r="E33" s="2"/>
      <c r="F33" s="2"/>
      <c r="G33" s="2"/>
      <c r="H33" s="2"/>
      <c r="I33" s="2"/>
      <c r="J33" s="2"/>
      <c r="K33" s="2"/>
      <c r="L33" s="2"/>
      <c r="M33" s="2"/>
      <c r="N33" s="2"/>
      <c r="O33" s="2"/>
      <c r="P33" s="2"/>
      <c r="Q33" s="18"/>
      <c r="R33" s="18"/>
      <c r="S33" s="18"/>
      <c r="T33" s="17"/>
      <c r="U33" s="18"/>
      <c r="V33" s="18"/>
      <c r="W33" s="18"/>
      <c r="X33" s="18"/>
    </row>
    <row r="34" spans="1:24" x14ac:dyDescent="0.15">
      <c r="A34" s="18"/>
      <c r="B34" s="2"/>
      <c r="C34" s="2" t="s">
        <v>23</v>
      </c>
      <c r="D34" s="2"/>
      <c r="E34" s="2"/>
      <c r="F34" s="2"/>
      <c r="G34" s="2"/>
      <c r="H34" s="2"/>
      <c r="I34" s="2"/>
      <c r="J34" s="2"/>
      <c r="K34" s="2"/>
      <c r="L34" s="2"/>
      <c r="M34" s="2"/>
      <c r="N34" s="2"/>
      <c r="O34" s="2"/>
      <c r="P34" s="2"/>
      <c r="Q34" s="18"/>
      <c r="R34" s="18"/>
      <c r="S34" s="18"/>
      <c r="T34" s="17"/>
      <c r="U34" s="18"/>
      <c r="V34" s="18"/>
      <c r="W34" s="18"/>
      <c r="X34" s="18"/>
    </row>
    <row r="35" spans="1:24" ht="5.0999999999999996" customHeight="1" thickBot="1" x14ac:dyDescent="0.2">
      <c r="A35" s="18"/>
      <c r="B35" s="2"/>
      <c r="C35" s="2"/>
      <c r="D35" s="2"/>
      <c r="E35" s="2"/>
      <c r="F35" s="2"/>
      <c r="G35" s="2"/>
      <c r="H35" s="2"/>
      <c r="I35" s="2"/>
      <c r="J35" s="2"/>
      <c r="K35" s="2"/>
      <c r="L35" s="2"/>
      <c r="M35" s="2"/>
      <c r="N35" s="2"/>
      <c r="O35" s="2"/>
      <c r="P35" s="2"/>
      <c r="Q35" s="18"/>
      <c r="R35" s="18"/>
      <c r="S35" s="18"/>
      <c r="T35" s="17"/>
      <c r="U35" s="18"/>
      <c r="V35" s="18"/>
      <c r="W35" s="18"/>
      <c r="X35" s="18"/>
    </row>
    <row r="36" spans="1:24" ht="14.25" thickBot="1" x14ac:dyDescent="0.2">
      <c r="A36" s="18"/>
      <c r="B36" s="2"/>
      <c r="C36" s="9" t="s">
        <v>131</v>
      </c>
      <c r="D36" s="9"/>
      <c r="E36" s="23" t="str">
        <f>IF(反映シート!E44&lt;&gt;"","OK","NG")</f>
        <v>NG</v>
      </c>
      <c r="F36" s="2"/>
      <c r="G36" s="2"/>
      <c r="H36" s="2"/>
      <c r="I36" s="2"/>
      <c r="J36" s="2"/>
      <c r="K36" s="2"/>
      <c r="L36" s="2"/>
      <c r="M36" s="2"/>
      <c r="N36" s="2"/>
      <c r="O36" s="2"/>
      <c r="P36" s="2"/>
      <c r="Q36" s="18"/>
      <c r="R36" s="18"/>
      <c r="S36" s="18"/>
      <c r="T36" s="17"/>
      <c r="U36" s="18"/>
      <c r="V36" s="18"/>
      <c r="W36" s="18"/>
      <c r="X36" s="18"/>
    </row>
    <row r="37" spans="1:24" ht="5.0999999999999996" customHeight="1" thickBot="1" x14ac:dyDescent="0.2">
      <c r="A37" s="18"/>
      <c r="B37" s="2"/>
      <c r="C37" s="2"/>
      <c r="D37" s="2"/>
      <c r="E37" s="2"/>
      <c r="F37" s="2"/>
      <c r="G37" s="2"/>
      <c r="H37" s="2"/>
      <c r="I37" s="2"/>
      <c r="J37" s="2"/>
      <c r="K37" s="2"/>
      <c r="L37" s="2"/>
      <c r="M37" s="2"/>
      <c r="N37" s="2"/>
      <c r="O37" s="2"/>
      <c r="P37" s="2"/>
      <c r="Q37" s="18"/>
      <c r="R37" s="18"/>
      <c r="S37" s="18"/>
      <c r="T37" s="17"/>
      <c r="U37" s="18"/>
      <c r="V37" s="18"/>
      <c r="W37" s="18"/>
      <c r="X37" s="18"/>
    </row>
    <row r="38" spans="1:24" ht="14.25" thickBot="1" x14ac:dyDescent="0.2">
      <c r="A38" s="18"/>
      <c r="B38" s="2"/>
      <c r="C38" s="9" t="s">
        <v>132</v>
      </c>
      <c r="D38" s="9"/>
      <c r="E38" s="23" t="str">
        <f>IF(反映シート!E46&lt;&gt;"","OK","NG")</f>
        <v>NG</v>
      </c>
      <c r="F38" s="2"/>
      <c r="G38" s="2"/>
      <c r="H38" s="2"/>
      <c r="I38" s="2"/>
      <c r="J38" s="2"/>
      <c r="K38" s="2"/>
      <c r="L38" s="2"/>
      <c r="M38" s="2"/>
      <c r="N38" s="2"/>
      <c r="O38" s="2"/>
      <c r="P38" s="2"/>
      <c r="Q38" s="18"/>
      <c r="R38" s="18"/>
      <c r="S38" s="18"/>
      <c r="T38" s="17"/>
      <c r="U38" s="18"/>
      <c r="V38" s="18"/>
      <c r="W38" s="18"/>
      <c r="X38" s="18"/>
    </row>
    <row r="39" spans="1:24" ht="5.0999999999999996" customHeight="1" thickBot="1" x14ac:dyDescent="0.2">
      <c r="A39" s="18"/>
      <c r="B39" s="2"/>
      <c r="C39" s="2"/>
      <c r="D39" s="2"/>
      <c r="E39" s="2"/>
      <c r="F39" s="2"/>
      <c r="G39" s="2"/>
      <c r="H39" s="2"/>
      <c r="I39" s="2"/>
      <c r="J39" s="2"/>
      <c r="K39" s="2"/>
      <c r="L39" s="2"/>
      <c r="M39" s="2"/>
      <c r="N39" s="2"/>
      <c r="O39" s="2"/>
      <c r="P39" s="2"/>
      <c r="Q39" s="18"/>
      <c r="R39" s="18"/>
      <c r="S39" s="18"/>
      <c r="T39" s="17"/>
      <c r="U39" s="18"/>
      <c r="V39" s="18"/>
      <c r="W39" s="18"/>
      <c r="X39" s="18"/>
    </row>
    <row r="40" spans="1:24" ht="14.25" thickBot="1" x14ac:dyDescent="0.2">
      <c r="A40" s="18"/>
      <c r="B40" s="2"/>
      <c r="C40" s="9" t="s">
        <v>133</v>
      </c>
      <c r="D40" s="9"/>
      <c r="E40" s="23" t="str">
        <f>IF(反映シート!E48&lt;&gt;"","OK","NG")</f>
        <v>NG</v>
      </c>
      <c r="F40" s="2"/>
      <c r="G40" s="2"/>
      <c r="H40" s="2"/>
      <c r="I40" s="2"/>
      <c r="J40" s="2"/>
      <c r="K40" s="2"/>
      <c r="L40" s="2"/>
      <c r="M40" s="2"/>
      <c r="N40" s="2"/>
      <c r="O40" s="2"/>
      <c r="P40" s="2"/>
      <c r="Q40" s="18"/>
      <c r="R40" s="18"/>
      <c r="S40" s="18"/>
      <c r="T40" s="17"/>
      <c r="U40" s="18"/>
      <c r="V40" s="18"/>
      <c r="W40" s="18"/>
      <c r="X40" s="18"/>
    </row>
    <row r="41" spans="1:24" ht="5.0999999999999996" customHeight="1" x14ac:dyDescent="0.15">
      <c r="A41" s="18"/>
      <c r="B41" s="2"/>
      <c r="C41" s="2"/>
      <c r="D41" s="2"/>
      <c r="E41" s="2"/>
      <c r="F41" s="2"/>
      <c r="G41" s="2"/>
      <c r="H41" s="2"/>
      <c r="I41" s="2"/>
      <c r="J41" s="2"/>
      <c r="K41" s="2"/>
      <c r="L41" s="2"/>
      <c r="M41" s="2"/>
      <c r="N41" s="2"/>
      <c r="O41" s="2"/>
      <c r="P41" s="2"/>
      <c r="Q41" s="18"/>
      <c r="R41" s="18"/>
      <c r="S41" s="18"/>
      <c r="T41" s="17"/>
      <c r="U41" s="18"/>
      <c r="V41" s="18"/>
      <c r="W41" s="18"/>
      <c r="X41" s="18"/>
    </row>
    <row r="42" spans="1:24"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row>
    <row r="43" spans="1:24" ht="5.0999999999999996" customHeight="1" x14ac:dyDescent="0.15">
      <c r="A43" s="18"/>
      <c r="B43" s="24"/>
      <c r="C43" s="24"/>
      <c r="D43" s="24"/>
      <c r="E43" s="24"/>
      <c r="F43" s="24"/>
      <c r="G43" s="24"/>
      <c r="H43" s="24"/>
      <c r="I43" s="24"/>
      <c r="J43" s="24"/>
      <c r="K43" s="24"/>
      <c r="L43" s="24"/>
      <c r="M43" s="24"/>
      <c r="N43" s="24"/>
      <c r="O43" s="24"/>
      <c r="P43" s="24"/>
      <c r="Q43" s="18"/>
      <c r="R43" s="18"/>
      <c r="S43" s="18"/>
      <c r="T43" s="17"/>
      <c r="U43" s="18"/>
      <c r="V43" s="18"/>
      <c r="W43" s="18"/>
      <c r="X43" s="18"/>
    </row>
    <row r="44" spans="1:24" x14ac:dyDescent="0.15">
      <c r="A44" s="18"/>
      <c r="B44" s="24" t="s">
        <v>230</v>
      </c>
      <c r="C44" s="24"/>
      <c r="D44" s="24"/>
      <c r="E44" s="24"/>
      <c r="F44" s="24"/>
      <c r="G44" s="24"/>
      <c r="H44" s="24"/>
      <c r="I44" s="24"/>
      <c r="J44" s="24"/>
      <c r="K44" s="24"/>
      <c r="L44" s="24"/>
      <c r="M44" s="24"/>
      <c r="N44" s="24"/>
      <c r="O44" s="24"/>
      <c r="P44" s="24"/>
      <c r="Q44" s="18"/>
      <c r="R44" s="18"/>
      <c r="S44" s="18"/>
      <c r="T44" s="17"/>
      <c r="U44" s="18"/>
      <c r="V44" s="18"/>
      <c r="W44" s="18"/>
      <c r="X44" s="18"/>
    </row>
    <row r="45" spans="1:24" ht="5.0999999999999996" customHeight="1" thickBot="1" x14ac:dyDescent="0.2">
      <c r="A45" s="18"/>
      <c r="B45" s="24"/>
      <c r="C45" s="24"/>
      <c r="D45" s="24"/>
      <c r="E45" s="24"/>
      <c r="F45" s="24"/>
      <c r="G45" s="24"/>
      <c r="H45" s="24"/>
      <c r="I45" s="24"/>
      <c r="J45" s="24"/>
      <c r="K45" s="24"/>
      <c r="L45" s="24"/>
      <c r="M45" s="24"/>
      <c r="N45" s="24"/>
      <c r="O45" s="24"/>
      <c r="P45" s="24"/>
      <c r="Q45" s="18"/>
      <c r="R45" s="18"/>
      <c r="S45" s="18"/>
      <c r="T45" s="17"/>
      <c r="U45" s="18"/>
      <c r="V45" s="18"/>
      <c r="W45" s="18"/>
      <c r="X45" s="18"/>
    </row>
    <row r="46" spans="1:24" ht="14.25" thickBot="1" x14ac:dyDescent="0.2">
      <c r="A46" s="18"/>
      <c r="B46" s="24"/>
      <c r="C46" s="24"/>
      <c r="D46" s="24"/>
      <c r="E46" s="23" t="str">
        <f>IF(反映シート!C54&lt;&gt;"","OK","NG")</f>
        <v>NG</v>
      </c>
      <c r="F46" s="24"/>
      <c r="G46" s="24"/>
      <c r="H46" s="24"/>
      <c r="I46" s="24"/>
      <c r="J46" s="24"/>
      <c r="K46" s="24"/>
      <c r="L46" s="24"/>
      <c r="M46" s="24"/>
      <c r="N46" s="24"/>
      <c r="O46" s="24"/>
      <c r="P46" s="24"/>
      <c r="Q46" s="18"/>
      <c r="R46" s="18"/>
      <c r="S46" s="18"/>
      <c r="T46" s="34" t="str">
        <f>E46</f>
        <v>NG</v>
      </c>
      <c r="U46" s="18"/>
      <c r="V46" s="18"/>
      <c r="W46" s="18"/>
      <c r="X46" s="18"/>
    </row>
    <row r="47" spans="1:24" ht="5.0999999999999996" customHeight="1" x14ac:dyDescent="0.15">
      <c r="A47" s="18"/>
      <c r="B47" s="24"/>
      <c r="C47" s="24"/>
      <c r="D47" s="24"/>
      <c r="E47" s="24"/>
      <c r="F47" s="24"/>
      <c r="G47" s="24"/>
      <c r="H47" s="24"/>
      <c r="I47" s="24"/>
      <c r="J47" s="24"/>
      <c r="K47" s="24"/>
      <c r="L47" s="24"/>
      <c r="M47" s="24"/>
      <c r="N47" s="24"/>
      <c r="O47" s="24"/>
      <c r="P47" s="24"/>
      <c r="Q47" s="18"/>
      <c r="R47" s="18"/>
      <c r="S47" s="18"/>
      <c r="T47" s="17"/>
      <c r="U47" s="18"/>
      <c r="V47" s="18"/>
      <c r="W47" s="18"/>
      <c r="X47" s="18"/>
    </row>
    <row r="48" spans="1:24"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row>
    <row r="49" spans="1:24"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row>
    <row r="50" spans="1:24" ht="5.0999999999999996" customHeight="1" x14ac:dyDescent="0.15">
      <c r="A50" s="18"/>
      <c r="B50" s="5"/>
      <c r="C50" s="5"/>
      <c r="D50" s="5"/>
      <c r="E50" s="5"/>
      <c r="F50" s="5"/>
      <c r="G50" s="5"/>
      <c r="H50" s="5"/>
      <c r="I50" s="5"/>
      <c r="J50" s="5"/>
      <c r="K50" s="5"/>
      <c r="L50" s="5"/>
      <c r="M50" s="5"/>
      <c r="N50" s="5"/>
      <c r="O50" s="5"/>
      <c r="P50" s="5"/>
      <c r="Q50" s="18"/>
      <c r="R50" s="18"/>
      <c r="S50" s="18"/>
      <c r="T50" s="17"/>
      <c r="U50" s="18"/>
      <c r="V50" s="18"/>
      <c r="W50" s="18"/>
      <c r="X50" s="18"/>
    </row>
    <row r="51" spans="1:24" x14ac:dyDescent="0.15">
      <c r="A51" s="18"/>
      <c r="B51" s="21" t="s">
        <v>82</v>
      </c>
      <c r="C51" s="5"/>
      <c r="D51" s="5"/>
      <c r="E51" s="5"/>
      <c r="F51" s="5"/>
      <c r="G51" s="5"/>
      <c r="H51" s="5"/>
      <c r="I51" s="5"/>
      <c r="J51" s="5"/>
      <c r="K51" s="5"/>
      <c r="L51" s="5"/>
      <c r="M51" s="5"/>
      <c r="N51" s="5"/>
      <c r="O51" s="5"/>
      <c r="P51" s="5"/>
      <c r="Q51" s="18"/>
      <c r="R51" s="18"/>
      <c r="S51" s="18"/>
      <c r="T51" s="17"/>
      <c r="U51" s="18"/>
      <c r="V51" s="18"/>
      <c r="W51" s="18"/>
      <c r="X51" s="18"/>
    </row>
    <row r="52" spans="1:24" ht="5.0999999999999996" customHeight="1" thickBot="1" x14ac:dyDescent="0.2">
      <c r="A52" s="18"/>
      <c r="B52" s="5"/>
      <c r="C52" s="5"/>
      <c r="D52" s="5"/>
      <c r="E52" s="5"/>
      <c r="F52" s="5"/>
      <c r="G52" s="5"/>
      <c r="H52" s="5"/>
      <c r="I52" s="5"/>
      <c r="J52" s="5"/>
      <c r="K52" s="5"/>
      <c r="L52" s="5"/>
      <c r="M52" s="5"/>
      <c r="N52" s="5"/>
      <c r="O52" s="5"/>
      <c r="P52" s="5"/>
      <c r="Q52" s="18"/>
      <c r="R52" s="18"/>
      <c r="S52" s="18"/>
      <c r="T52" s="17"/>
      <c r="U52" s="18"/>
      <c r="V52" s="18"/>
      <c r="W52" s="18"/>
      <c r="X52" s="18"/>
    </row>
    <row r="53" spans="1:24" ht="14.25" thickBot="1" x14ac:dyDescent="0.2">
      <c r="A53" s="18"/>
      <c r="B53" s="5"/>
      <c r="C53" s="5"/>
      <c r="D53" s="5"/>
      <c r="E53" s="85" t="str">
        <f>IF(様式第９_本紙入力シート!AF30=0,"NG","OK")</f>
        <v>NG</v>
      </c>
      <c r="F53" s="5"/>
      <c r="G53" s="5"/>
      <c r="H53" s="5"/>
      <c r="I53" s="5"/>
      <c r="J53" s="5"/>
      <c r="K53" s="5"/>
      <c r="L53" s="5"/>
      <c r="M53" s="5"/>
      <c r="N53" s="5"/>
      <c r="O53" s="5"/>
      <c r="P53" s="5"/>
      <c r="Q53" s="18"/>
      <c r="R53" s="18"/>
      <c r="S53" s="18"/>
      <c r="T53" s="17" t="str">
        <f>IF(COUNTIF(E53,"NG")=0,"OK","NG")</f>
        <v>NG</v>
      </c>
      <c r="U53" s="18"/>
      <c r="V53" s="18"/>
      <c r="W53" s="18"/>
      <c r="X53" s="18"/>
    </row>
    <row r="54" spans="1:24" ht="5.0999999999999996" customHeight="1" x14ac:dyDescent="0.15">
      <c r="A54" s="18"/>
      <c r="B54" s="5"/>
      <c r="C54" s="5"/>
      <c r="D54" s="5"/>
      <c r="E54" s="5"/>
      <c r="F54" s="5"/>
      <c r="G54" s="5"/>
      <c r="H54" s="5"/>
      <c r="I54" s="5"/>
      <c r="J54" s="5"/>
      <c r="K54" s="5"/>
      <c r="L54" s="5"/>
      <c r="M54" s="5"/>
      <c r="N54" s="5"/>
      <c r="O54" s="5"/>
      <c r="P54" s="5"/>
      <c r="Q54" s="18"/>
      <c r="R54" s="18"/>
      <c r="S54" s="18"/>
      <c r="T54" s="17"/>
      <c r="U54" s="18"/>
      <c r="V54" s="18"/>
      <c r="W54" s="18"/>
      <c r="X54" s="18"/>
    </row>
    <row r="55" spans="1:24"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ht="5.0999999999999996" customHeight="1" x14ac:dyDescent="0.15">
      <c r="A56" s="18"/>
      <c r="B56" s="2"/>
      <c r="C56" s="3"/>
      <c r="D56" s="3"/>
      <c r="E56" s="3"/>
      <c r="F56" s="3"/>
      <c r="G56" s="2"/>
      <c r="H56" s="2"/>
      <c r="I56" s="2"/>
      <c r="J56" s="2"/>
      <c r="K56" s="2"/>
      <c r="L56" s="2"/>
      <c r="M56" s="2"/>
      <c r="N56" s="2"/>
      <c r="O56" s="2"/>
      <c r="P56" s="2"/>
      <c r="Q56" s="18"/>
      <c r="R56" s="18"/>
      <c r="S56" s="18"/>
      <c r="T56" s="17"/>
      <c r="U56" s="18"/>
      <c r="V56" s="18"/>
      <c r="W56" s="18"/>
      <c r="X56" s="18"/>
    </row>
    <row r="57" spans="1:24" x14ac:dyDescent="0.15">
      <c r="A57" s="18"/>
      <c r="B57" s="27" t="s">
        <v>149</v>
      </c>
      <c r="C57" s="2"/>
      <c r="D57" s="2"/>
      <c r="E57" s="2"/>
      <c r="F57" s="2"/>
      <c r="G57" s="2"/>
      <c r="H57" s="2"/>
      <c r="I57" s="2"/>
      <c r="J57" s="2"/>
      <c r="K57" s="2"/>
      <c r="L57" s="2"/>
      <c r="M57" s="2"/>
      <c r="N57" s="2"/>
      <c r="O57" s="2"/>
      <c r="P57" s="2"/>
      <c r="Q57" s="18"/>
      <c r="R57" s="18"/>
      <c r="S57" s="18"/>
      <c r="T57" s="17"/>
      <c r="U57" s="18"/>
      <c r="V57" s="18"/>
      <c r="W57" s="18"/>
      <c r="X57" s="18"/>
    </row>
    <row r="58" spans="1:24" ht="5.0999999999999996" customHeight="1" thickBot="1" x14ac:dyDescent="0.2">
      <c r="A58" s="18"/>
      <c r="B58" s="2"/>
      <c r="C58" s="2"/>
      <c r="D58" s="2"/>
      <c r="E58" s="2"/>
      <c r="F58" s="2"/>
      <c r="G58" s="2"/>
      <c r="H58" s="2"/>
      <c r="I58" s="2"/>
      <c r="J58" s="2"/>
      <c r="K58" s="2"/>
      <c r="L58" s="2"/>
      <c r="M58" s="2"/>
      <c r="N58" s="2"/>
      <c r="O58" s="2"/>
      <c r="P58" s="2"/>
      <c r="Q58" s="18"/>
      <c r="R58" s="18"/>
      <c r="S58" s="18"/>
      <c r="T58" s="17"/>
      <c r="U58" s="18"/>
      <c r="V58" s="18"/>
      <c r="W58" s="18"/>
      <c r="X58" s="18"/>
    </row>
    <row r="59" spans="1:24" ht="14.25" thickBot="1" x14ac:dyDescent="0.2">
      <c r="A59" s="18"/>
      <c r="B59" s="2"/>
      <c r="C59" s="9" t="s">
        <v>136</v>
      </c>
      <c r="D59" s="2"/>
      <c r="E59" s="28" t="str">
        <f>IF(反映シート!E63&lt;&gt;"","OK","NG")</f>
        <v>NG</v>
      </c>
      <c r="F59" s="2"/>
      <c r="G59" s="2"/>
      <c r="H59" s="2"/>
      <c r="I59" s="2"/>
      <c r="J59" s="2"/>
      <c r="K59" s="2"/>
      <c r="L59" s="2"/>
      <c r="M59" s="2"/>
      <c r="N59" s="2"/>
      <c r="O59" s="2"/>
      <c r="P59" s="2"/>
      <c r="Q59" s="18"/>
      <c r="R59" s="20"/>
      <c r="S59" s="18"/>
      <c r="T59" s="17" t="str">
        <f>IF(COUNTIF(E59:E61,"NG")=0,"OK","NG")</f>
        <v>NG</v>
      </c>
      <c r="U59" s="18"/>
      <c r="V59" s="18"/>
      <c r="W59" s="18"/>
      <c r="X59" s="18"/>
    </row>
    <row r="60" spans="1:24" ht="5.0999999999999996" customHeight="1" thickBot="1" x14ac:dyDescent="0.2">
      <c r="A60" s="18"/>
      <c r="B60" s="2"/>
      <c r="C60" s="2"/>
      <c r="D60" s="2"/>
      <c r="E60" s="2"/>
      <c r="F60" s="2"/>
      <c r="G60" s="2"/>
      <c r="H60" s="2"/>
      <c r="I60" s="2"/>
      <c r="J60" s="2"/>
      <c r="K60" s="2"/>
      <c r="L60" s="2"/>
      <c r="M60" s="2"/>
      <c r="N60" s="2"/>
      <c r="O60" s="2"/>
      <c r="P60" s="2"/>
      <c r="Q60" s="18"/>
      <c r="R60" s="18"/>
      <c r="S60" s="18"/>
      <c r="T60" s="17"/>
      <c r="U60" s="18"/>
      <c r="V60" s="18"/>
      <c r="W60" s="18"/>
      <c r="X60" s="18"/>
    </row>
    <row r="61" spans="1:24" ht="14.25" thickBot="1" x14ac:dyDescent="0.2">
      <c r="A61" s="18"/>
      <c r="B61" s="2"/>
      <c r="C61" s="9" t="s">
        <v>150</v>
      </c>
      <c r="D61" s="2"/>
      <c r="E61" s="28" t="str">
        <f>IF(AND(反映シート!E65&lt;&gt;"",反映シート!I65&lt;&gt;"",反映シート!M65&lt;&gt;""),"OK","NG")</f>
        <v>NG</v>
      </c>
      <c r="F61" s="2"/>
      <c r="G61" s="2"/>
      <c r="H61" s="2"/>
      <c r="I61" s="2"/>
      <c r="J61" s="2"/>
      <c r="K61" s="2"/>
      <c r="L61" s="2"/>
      <c r="M61" s="2"/>
      <c r="N61" s="2"/>
      <c r="O61" s="2"/>
      <c r="P61" s="2"/>
      <c r="Q61" s="18"/>
      <c r="R61" s="20"/>
      <c r="S61" s="18"/>
      <c r="T61" s="32"/>
      <c r="U61" s="18"/>
      <c r="V61" s="18"/>
      <c r="W61" s="18"/>
      <c r="X61" s="18"/>
    </row>
    <row r="62" spans="1:24" ht="5.0999999999999996" customHeight="1" x14ac:dyDescent="0.15">
      <c r="A62" s="18"/>
      <c r="B62" s="2"/>
      <c r="C62" s="2"/>
      <c r="D62" s="2"/>
      <c r="E62" s="2"/>
      <c r="F62" s="2"/>
      <c r="G62" s="2"/>
      <c r="H62" s="2"/>
      <c r="I62" s="2"/>
      <c r="J62" s="2"/>
      <c r="K62" s="2"/>
      <c r="L62" s="2"/>
      <c r="M62" s="2"/>
      <c r="N62" s="2"/>
      <c r="O62" s="2"/>
      <c r="P62" s="2"/>
      <c r="Q62" s="18"/>
      <c r="R62" s="18"/>
      <c r="S62" s="18"/>
      <c r="T62" s="17"/>
      <c r="U62" s="18"/>
      <c r="V62" s="18"/>
      <c r="W62" s="18"/>
      <c r="X62" s="18"/>
    </row>
    <row r="63" spans="1:24"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ht="5.0999999999999996" customHeight="1" x14ac:dyDescent="0.15">
      <c r="A64" s="18"/>
      <c r="B64" s="5"/>
      <c r="C64" s="6"/>
      <c r="D64" s="6"/>
      <c r="E64" s="6"/>
      <c r="F64" s="6"/>
      <c r="G64" s="5"/>
      <c r="H64" s="5"/>
      <c r="I64" s="5"/>
      <c r="J64" s="5"/>
      <c r="K64" s="5"/>
      <c r="L64" s="5"/>
      <c r="M64" s="5"/>
      <c r="N64" s="5"/>
      <c r="O64" s="5"/>
      <c r="P64" s="5"/>
      <c r="Q64" s="18"/>
      <c r="R64" s="18"/>
      <c r="S64" s="18"/>
      <c r="T64" s="17"/>
      <c r="U64" s="18"/>
      <c r="V64" s="18"/>
      <c r="W64" s="18"/>
      <c r="X64" s="18"/>
    </row>
    <row r="65" spans="1:24" x14ac:dyDescent="0.15">
      <c r="A65" s="18"/>
      <c r="B65" s="13" t="s">
        <v>151</v>
      </c>
      <c r="C65" s="5"/>
      <c r="D65" s="5"/>
      <c r="E65" s="5"/>
      <c r="F65" s="5"/>
      <c r="G65" s="5"/>
      <c r="H65" s="5"/>
      <c r="I65" s="5"/>
      <c r="J65" s="5"/>
      <c r="K65" s="5"/>
      <c r="L65" s="5"/>
      <c r="M65" s="5"/>
      <c r="N65" s="5"/>
      <c r="O65" s="5"/>
      <c r="P65" s="5"/>
      <c r="Q65" s="18"/>
      <c r="R65" s="18"/>
      <c r="S65" s="18"/>
      <c r="T65" s="17"/>
      <c r="U65" s="18"/>
      <c r="V65" s="18"/>
      <c r="W65" s="18"/>
      <c r="X65" s="18"/>
    </row>
    <row r="66" spans="1:24" ht="5.0999999999999996" customHeight="1" thickBot="1" x14ac:dyDescent="0.2">
      <c r="A66" s="18"/>
      <c r="B66" s="5"/>
      <c r="C66" s="5"/>
      <c r="D66" s="5"/>
      <c r="E66" s="5"/>
      <c r="F66" s="5"/>
      <c r="G66" s="5"/>
      <c r="H66" s="5"/>
      <c r="I66" s="5"/>
      <c r="J66" s="5"/>
      <c r="K66" s="5"/>
      <c r="L66" s="5"/>
      <c r="M66" s="5"/>
      <c r="N66" s="5"/>
      <c r="O66" s="5"/>
      <c r="P66" s="5"/>
      <c r="Q66" s="18"/>
      <c r="R66" s="18"/>
      <c r="S66" s="18"/>
      <c r="T66" s="17"/>
      <c r="U66" s="18"/>
      <c r="V66" s="18"/>
      <c r="W66" s="18"/>
      <c r="X66" s="18"/>
    </row>
    <row r="67" spans="1:24" ht="14.25" thickBot="1" x14ac:dyDescent="0.2">
      <c r="A67" s="18"/>
      <c r="B67" s="5"/>
      <c r="C67" s="12" t="s">
        <v>150</v>
      </c>
      <c r="D67" s="5"/>
      <c r="E67" s="28" t="str">
        <f>IF(AND(反映シート!E73&lt;&gt;"",反映シート!I73&lt;&gt;"",反映シート!M73&lt;&gt;""),"OK","NG")</f>
        <v>NG</v>
      </c>
      <c r="F67" s="21"/>
      <c r="G67" s="21"/>
      <c r="H67" s="21"/>
      <c r="I67" s="21"/>
      <c r="J67" s="21"/>
      <c r="K67" s="21"/>
      <c r="L67" s="21"/>
      <c r="M67" s="21"/>
      <c r="N67" s="21"/>
      <c r="O67" s="21"/>
      <c r="P67" s="5"/>
      <c r="Q67" s="20"/>
      <c r="R67" s="18"/>
      <c r="S67" s="18"/>
      <c r="T67" s="34" t="str">
        <f>E67</f>
        <v>NG</v>
      </c>
      <c r="U67" s="18"/>
      <c r="V67" s="18"/>
      <c r="W67" s="18"/>
      <c r="X67" s="18"/>
    </row>
    <row r="68" spans="1:24" ht="5.0999999999999996" customHeight="1" x14ac:dyDescent="0.15">
      <c r="A68" s="18"/>
      <c r="B68" s="5"/>
      <c r="C68" s="5"/>
      <c r="D68" s="5"/>
      <c r="E68" s="5"/>
      <c r="F68" s="5"/>
      <c r="G68" s="5"/>
      <c r="H68" s="5"/>
      <c r="I68" s="5"/>
      <c r="J68" s="5"/>
      <c r="K68" s="5"/>
      <c r="L68" s="5"/>
      <c r="M68" s="5"/>
      <c r="N68" s="5"/>
      <c r="O68" s="5"/>
      <c r="P68" s="5"/>
      <c r="Q68" s="18"/>
      <c r="R68" s="18"/>
      <c r="S68" s="18"/>
      <c r="T68" s="17"/>
      <c r="U68" s="18"/>
      <c r="V68" s="18"/>
      <c r="W68" s="18"/>
      <c r="X68" s="18"/>
    </row>
    <row r="69" spans="1:24"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5.0999999999999996" customHeight="1" x14ac:dyDescent="0.15">
      <c r="A70" s="18"/>
      <c r="B70" s="2"/>
      <c r="C70" s="2"/>
      <c r="D70" s="2"/>
      <c r="E70" s="2"/>
      <c r="F70" s="2"/>
      <c r="G70" s="2"/>
      <c r="H70" s="2"/>
      <c r="I70" s="2"/>
      <c r="J70" s="2"/>
      <c r="K70" s="2"/>
      <c r="L70" s="2"/>
      <c r="M70" s="2"/>
      <c r="N70" s="2"/>
      <c r="O70" s="2"/>
      <c r="P70" s="2"/>
      <c r="Q70" s="18"/>
      <c r="R70" s="18"/>
      <c r="S70" s="18"/>
      <c r="T70" s="17"/>
      <c r="U70" s="18"/>
      <c r="V70" s="18"/>
      <c r="W70" s="18"/>
      <c r="X70" s="18"/>
    </row>
    <row r="71" spans="1:24" x14ac:dyDescent="0.15">
      <c r="A71" s="18"/>
      <c r="B71" s="2" t="s">
        <v>152</v>
      </c>
      <c r="C71" s="2"/>
      <c r="D71" s="2"/>
      <c r="E71" s="2"/>
      <c r="F71" s="2"/>
      <c r="G71" s="2"/>
      <c r="H71" s="2"/>
      <c r="I71" s="2"/>
      <c r="J71" s="2"/>
      <c r="K71" s="2"/>
      <c r="L71" s="2"/>
      <c r="M71" s="2"/>
      <c r="N71" s="2"/>
      <c r="O71" s="2"/>
      <c r="P71" s="2"/>
      <c r="Q71" s="18"/>
      <c r="R71" s="18"/>
      <c r="S71" s="18"/>
      <c r="T71" s="17"/>
      <c r="U71" s="18"/>
      <c r="V71" s="18"/>
      <c r="W71" s="18"/>
      <c r="X71" s="18"/>
    </row>
    <row r="72" spans="1:24" ht="5.0999999999999996" customHeight="1" thickBot="1" x14ac:dyDescent="0.2">
      <c r="A72" s="18"/>
      <c r="B72" s="2"/>
      <c r="C72" s="2"/>
      <c r="D72" s="2"/>
      <c r="E72" s="2"/>
      <c r="F72" s="2"/>
      <c r="G72" s="2"/>
      <c r="H72" s="2"/>
      <c r="I72" s="2"/>
      <c r="J72" s="2"/>
      <c r="K72" s="2"/>
      <c r="L72" s="2"/>
      <c r="M72" s="2"/>
      <c r="N72" s="2"/>
      <c r="O72" s="2"/>
      <c r="P72" s="2"/>
      <c r="Q72" s="18"/>
      <c r="R72" s="18"/>
      <c r="S72" s="18"/>
      <c r="T72" s="17"/>
      <c r="U72" s="18"/>
      <c r="V72" s="18"/>
      <c r="W72" s="18"/>
      <c r="X72" s="18"/>
    </row>
    <row r="73" spans="1:24" ht="14.25" thickBot="1" x14ac:dyDescent="0.2">
      <c r="A73" s="18"/>
      <c r="B73" s="2"/>
      <c r="C73" s="8" t="s">
        <v>130</v>
      </c>
      <c r="D73" s="2"/>
      <c r="E73" s="23" t="str">
        <f>IF(反映シート!G81&lt;&gt;"","WRITED","SPACE")</f>
        <v>SPACE</v>
      </c>
      <c r="F73" s="9"/>
      <c r="G73" s="2"/>
      <c r="H73" s="2"/>
      <c r="I73" s="2"/>
      <c r="J73" s="2"/>
      <c r="K73" s="2"/>
      <c r="L73" s="2"/>
      <c r="M73" s="2"/>
      <c r="N73" s="2"/>
      <c r="O73" s="2"/>
      <c r="P73" s="2"/>
      <c r="Q73" s="18"/>
      <c r="R73" s="18"/>
      <c r="S73" s="18"/>
      <c r="T73" s="17" t="str">
        <f>IF(COUNTIF(E73:E89,"NG")=0,"OK","NG")</f>
        <v>NG</v>
      </c>
      <c r="U73" s="18"/>
      <c r="V73" s="18"/>
      <c r="W73" s="18"/>
      <c r="X73" s="18"/>
    </row>
    <row r="74" spans="1:24" ht="5.0999999999999996" customHeight="1" thickBot="1" x14ac:dyDescent="0.2">
      <c r="A74" s="18"/>
      <c r="B74" s="2"/>
      <c r="C74" s="2"/>
      <c r="D74" s="2"/>
      <c r="E74" s="2"/>
      <c r="F74" s="2"/>
      <c r="G74" s="2"/>
      <c r="H74" s="2"/>
      <c r="I74" s="2"/>
      <c r="J74" s="2"/>
      <c r="K74" s="2"/>
      <c r="L74" s="2"/>
      <c r="M74" s="2"/>
      <c r="N74" s="2"/>
      <c r="O74" s="2"/>
      <c r="P74" s="2"/>
      <c r="Q74" s="18"/>
      <c r="R74" s="18"/>
      <c r="S74" s="18"/>
      <c r="T74" s="17"/>
      <c r="U74" s="18"/>
      <c r="V74" s="18"/>
      <c r="W74" s="18"/>
      <c r="X74" s="18"/>
    </row>
    <row r="75" spans="1:24" ht="14.25" thickBot="1" x14ac:dyDescent="0.2">
      <c r="A75" s="18"/>
      <c r="B75" s="2"/>
      <c r="C75" s="9" t="s">
        <v>139</v>
      </c>
      <c r="D75" s="2"/>
      <c r="E75" s="23" t="str">
        <f>IF(反映シート!G85&lt;&gt;"","WRITED","SPACE")</f>
        <v>SPACE</v>
      </c>
      <c r="F75" s="9"/>
      <c r="G75" s="2"/>
      <c r="H75" s="2"/>
      <c r="I75" s="2"/>
      <c r="J75" s="2"/>
      <c r="K75" s="2"/>
      <c r="L75" s="2"/>
      <c r="M75" s="2"/>
      <c r="N75" s="2"/>
      <c r="O75" s="2"/>
      <c r="P75" s="2"/>
      <c r="Q75" s="18"/>
      <c r="R75" s="18"/>
      <c r="S75" s="18"/>
      <c r="T75" s="17"/>
      <c r="U75" s="18"/>
      <c r="V75" s="18"/>
      <c r="W75" s="18"/>
      <c r="X75" s="18"/>
    </row>
    <row r="76" spans="1:24" ht="5.0999999999999996" customHeight="1" thickBot="1" x14ac:dyDescent="0.2">
      <c r="A76" s="18"/>
      <c r="B76" s="2"/>
      <c r="C76" s="2"/>
      <c r="D76" s="2"/>
      <c r="E76" s="2"/>
      <c r="F76" s="2"/>
      <c r="G76" s="2"/>
      <c r="H76" s="2"/>
      <c r="I76" s="2"/>
      <c r="J76" s="2"/>
      <c r="K76" s="2"/>
      <c r="L76" s="2"/>
      <c r="M76" s="2"/>
      <c r="N76" s="2"/>
      <c r="O76" s="2"/>
      <c r="P76" s="2"/>
      <c r="Q76" s="18"/>
      <c r="R76" s="18"/>
      <c r="S76" s="18"/>
      <c r="T76" s="17"/>
      <c r="U76" s="18"/>
      <c r="V76" s="18"/>
      <c r="W76" s="18"/>
      <c r="X76" s="18"/>
    </row>
    <row r="77" spans="1:24" ht="14.25" thickBot="1" x14ac:dyDescent="0.2">
      <c r="A77" s="18"/>
      <c r="B77" s="2"/>
      <c r="C77" s="9" t="s">
        <v>153</v>
      </c>
      <c r="D77" s="2"/>
      <c r="E77" s="23" t="str">
        <f>IF(反映シート!G87&lt;&gt;"","WRITED","SPACE")</f>
        <v>SPACE</v>
      </c>
      <c r="F77" s="9"/>
      <c r="G77" s="2"/>
      <c r="H77" s="2"/>
      <c r="I77" s="2"/>
      <c r="J77" s="2"/>
      <c r="K77" s="2"/>
      <c r="L77" s="2"/>
      <c r="M77" s="2"/>
      <c r="N77" s="2"/>
      <c r="O77" s="2"/>
      <c r="P77" s="2"/>
      <c r="Q77" s="18"/>
      <c r="R77" s="18"/>
      <c r="S77" s="18"/>
      <c r="T77" s="17"/>
      <c r="U77" s="18"/>
      <c r="V77" s="18"/>
      <c r="W77" s="18"/>
      <c r="X77" s="18"/>
    </row>
    <row r="78" spans="1:24" ht="5.0999999999999996" customHeight="1" x14ac:dyDescent="0.15">
      <c r="A78" s="18"/>
      <c r="B78" s="2"/>
      <c r="C78" s="2"/>
      <c r="D78" s="2"/>
      <c r="E78" s="2"/>
      <c r="F78" s="2"/>
      <c r="G78" s="2"/>
      <c r="H78" s="2"/>
      <c r="I78" s="2"/>
      <c r="J78" s="2"/>
      <c r="K78" s="2"/>
      <c r="L78" s="2"/>
      <c r="M78" s="2"/>
      <c r="N78" s="2"/>
      <c r="O78" s="2"/>
      <c r="P78" s="2"/>
      <c r="Q78" s="18"/>
      <c r="R78" s="18"/>
      <c r="S78" s="18"/>
      <c r="T78" s="17"/>
      <c r="U78" s="18"/>
      <c r="V78" s="18"/>
      <c r="W78" s="18"/>
      <c r="X78" s="18"/>
    </row>
    <row r="79" spans="1:24" x14ac:dyDescent="0.15">
      <c r="A79" s="18"/>
      <c r="B79" s="2"/>
      <c r="C79" s="2" t="s">
        <v>140</v>
      </c>
      <c r="D79" s="2"/>
      <c r="E79" s="2"/>
      <c r="F79" s="2"/>
      <c r="G79" s="2"/>
      <c r="H79" s="2"/>
      <c r="I79" s="2"/>
      <c r="J79" s="2"/>
      <c r="K79" s="2"/>
      <c r="L79" s="2"/>
      <c r="M79" s="2"/>
      <c r="N79" s="2"/>
      <c r="O79" s="2"/>
      <c r="P79" s="2"/>
      <c r="Q79" s="18"/>
      <c r="R79" s="18"/>
      <c r="S79" s="18"/>
      <c r="T79" s="17"/>
      <c r="U79" s="18"/>
      <c r="V79" s="18"/>
      <c r="W79" s="18"/>
      <c r="X79" s="18"/>
    </row>
    <row r="80" spans="1:24" ht="5.0999999999999996" customHeight="1" thickBot="1" x14ac:dyDescent="0.2">
      <c r="A80" s="18"/>
      <c r="B80" s="2"/>
      <c r="C80" s="2"/>
      <c r="D80" s="2"/>
      <c r="E80" s="2"/>
      <c r="F80" s="2"/>
      <c r="G80" s="2"/>
      <c r="H80" s="2"/>
      <c r="I80" s="2"/>
      <c r="J80" s="2"/>
      <c r="K80" s="2"/>
      <c r="L80" s="2"/>
      <c r="M80" s="2"/>
      <c r="N80" s="2"/>
      <c r="O80" s="2"/>
      <c r="P80" s="2"/>
      <c r="Q80" s="18"/>
      <c r="R80" s="18"/>
      <c r="S80" s="18"/>
      <c r="T80" s="17"/>
      <c r="U80" s="18"/>
      <c r="V80" s="18"/>
      <c r="W80" s="18"/>
      <c r="X80" s="18"/>
    </row>
    <row r="81" spans="1:24" ht="14.25" thickBot="1" x14ac:dyDescent="0.2">
      <c r="A81" s="18"/>
      <c r="B81" s="2"/>
      <c r="C81" s="9" t="s">
        <v>132</v>
      </c>
      <c r="D81" s="2"/>
      <c r="E81" s="23" t="str">
        <f>IF(反映シート!G91&lt;&gt;"","OK","NG")</f>
        <v>NG</v>
      </c>
      <c r="F81" s="9"/>
      <c r="G81" s="2"/>
      <c r="H81" s="2"/>
      <c r="I81" s="2"/>
      <c r="J81" s="2"/>
      <c r="K81" s="2"/>
      <c r="L81" s="2"/>
      <c r="M81" s="2"/>
      <c r="N81" s="2"/>
      <c r="O81" s="2"/>
      <c r="P81" s="2"/>
      <c r="Q81" s="18"/>
      <c r="R81" s="18"/>
      <c r="S81" s="18"/>
      <c r="T81" s="17"/>
      <c r="U81" s="18"/>
      <c r="V81" s="18"/>
      <c r="W81" s="18"/>
      <c r="X81" s="18"/>
    </row>
    <row r="82" spans="1:24" ht="5.0999999999999996" customHeight="1" thickBot="1" x14ac:dyDescent="0.2">
      <c r="A82" s="18"/>
      <c r="B82" s="2"/>
      <c r="C82" s="2"/>
      <c r="D82" s="2"/>
      <c r="E82" s="2"/>
      <c r="F82" s="2"/>
      <c r="G82" s="2"/>
      <c r="H82" s="2"/>
      <c r="I82" s="2"/>
      <c r="J82" s="2"/>
      <c r="K82" s="2"/>
      <c r="L82" s="2"/>
      <c r="M82" s="2"/>
      <c r="N82" s="2"/>
      <c r="O82" s="2"/>
      <c r="P82" s="2"/>
      <c r="Q82" s="18"/>
      <c r="R82" s="18"/>
      <c r="S82" s="18"/>
      <c r="T82" s="17"/>
      <c r="U82" s="18"/>
      <c r="V82" s="18"/>
      <c r="W82" s="18"/>
      <c r="X82" s="18"/>
    </row>
    <row r="83" spans="1:24" ht="14.25" thickBot="1" x14ac:dyDescent="0.2">
      <c r="A83" s="18"/>
      <c r="B83" s="2"/>
      <c r="C83" s="9" t="s">
        <v>133</v>
      </c>
      <c r="D83" s="2"/>
      <c r="E83" s="23" t="str">
        <f>IF(反映シート!G93&lt;&gt;"","OK","NG")</f>
        <v>NG</v>
      </c>
      <c r="F83" s="9"/>
      <c r="G83" s="2"/>
      <c r="H83" s="2"/>
      <c r="I83" s="2"/>
      <c r="J83" s="2"/>
      <c r="K83" s="2"/>
      <c r="L83" s="2"/>
      <c r="M83" s="2"/>
      <c r="N83" s="2"/>
      <c r="O83" s="2"/>
      <c r="P83" s="2"/>
      <c r="Q83" s="18"/>
      <c r="R83" s="18"/>
      <c r="S83" s="18"/>
      <c r="T83" s="17"/>
      <c r="U83" s="18"/>
      <c r="V83" s="18"/>
      <c r="W83" s="18"/>
      <c r="X83" s="18"/>
    </row>
    <row r="84" spans="1:24" ht="5.0999999999999996" customHeight="1" x14ac:dyDescent="0.15">
      <c r="A84" s="18"/>
      <c r="B84" s="2"/>
      <c r="C84" s="2"/>
      <c r="D84" s="2"/>
      <c r="E84" s="2"/>
      <c r="F84" s="2"/>
      <c r="G84" s="2"/>
      <c r="H84" s="2"/>
      <c r="I84" s="2"/>
      <c r="J84" s="2"/>
      <c r="K84" s="2"/>
      <c r="L84" s="2"/>
      <c r="M84" s="2"/>
      <c r="N84" s="2"/>
      <c r="O84" s="2"/>
      <c r="P84" s="2"/>
      <c r="Q84" s="18"/>
      <c r="R84" s="18"/>
      <c r="S84" s="18"/>
      <c r="T84" s="17"/>
      <c r="U84" s="18"/>
      <c r="V84" s="18"/>
      <c r="W84" s="18"/>
      <c r="X84" s="18"/>
    </row>
    <row r="85" spans="1:24" x14ac:dyDescent="0.15">
      <c r="A85" s="18"/>
      <c r="B85" s="2"/>
      <c r="C85" s="2" t="s">
        <v>141</v>
      </c>
      <c r="D85" s="2"/>
      <c r="E85" s="2"/>
      <c r="F85" s="2"/>
      <c r="G85" s="2"/>
      <c r="H85" s="2"/>
      <c r="I85" s="2"/>
      <c r="J85" s="2"/>
      <c r="K85" s="2"/>
      <c r="L85" s="2"/>
      <c r="M85" s="2"/>
      <c r="N85" s="2"/>
      <c r="O85" s="2"/>
      <c r="P85" s="2"/>
      <c r="Q85" s="18"/>
      <c r="R85" s="18"/>
      <c r="S85" s="18"/>
      <c r="T85" s="17"/>
      <c r="U85" s="18"/>
      <c r="V85" s="18"/>
      <c r="W85" s="18"/>
      <c r="X85" s="18"/>
    </row>
    <row r="86" spans="1:24" ht="5.0999999999999996" customHeight="1" thickBot="1" x14ac:dyDescent="0.2">
      <c r="A86" s="18"/>
      <c r="B86" s="2"/>
      <c r="C86" s="2"/>
      <c r="D86" s="2"/>
      <c r="E86" s="2"/>
      <c r="F86" s="2"/>
      <c r="G86" s="2"/>
      <c r="H86" s="2"/>
      <c r="I86" s="2"/>
      <c r="J86" s="2"/>
      <c r="K86" s="2"/>
      <c r="L86" s="2"/>
      <c r="M86" s="2"/>
      <c r="N86" s="2"/>
      <c r="O86" s="2"/>
      <c r="P86" s="2"/>
      <c r="Q86" s="18"/>
      <c r="R86" s="18"/>
      <c r="S86" s="18"/>
      <c r="T86" s="17"/>
      <c r="U86" s="18"/>
      <c r="V86" s="18"/>
      <c r="W86" s="18"/>
      <c r="X86" s="18"/>
    </row>
    <row r="87" spans="1:24" ht="14.25" thickBot="1" x14ac:dyDescent="0.2">
      <c r="A87" s="18"/>
      <c r="B87" s="2"/>
      <c r="C87" s="9" t="s">
        <v>142</v>
      </c>
      <c r="D87" s="2"/>
      <c r="E87" s="23" t="str">
        <f>IF(反映シート!G97&lt;&gt;"","OK","NG")</f>
        <v>NG</v>
      </c>
      <c r="F87" s="9"/>
      <c r="G87" s="2"/>
      <c r="H87" s="2"/>
      <c r="I87" s="2"/>
      <c r="J87" s="2"/>
      <c r="K87" s="2"/>
      <c r="L87" s="2"/>
      <c r="M87" s="2"/>
      <c r="N87" s="2"/>
      <c r="O87" s="2"/>
      <c r="P87" s="2"/>
      <c r="Q87" s="18"/>
      <c r="R87" s="18"/>
      <c r="S87" s="18"/>
      <c r="T87" s="17"/>
      <c r="U87" s="18"/>
      <c r="V87" s="18"/>
      <c r="W87" s="18"/>
      <c r="X87" s="18"/>
    </row>
    <row r="88" spans="1:24" ht="5.0999999999999996" customHeight="1" thickBot="1" x14ac:dyDescent="0.2">
      <c r="A88" s="18"/>
      <c r="B88" s="2"/>
      <c r="C88" s="2"/>
      <c r="D88" s="2"/>
      <c r="E88" s="2"/>
      <c r="F88" s="2"/>
      <c r="G88" s="2"/>
      <c r="H88" s="2"/>
      <c r="I88" s="2"/>
      <c r="J88" s="2"/>
      <c r="K88" s="2"/>
      <c r="L88" s="2"/>
      <c r="M88" s="2"/>
      <c r="N88" s="2"/>
      <c r="O88" s="2"/>
      <c r="P88" s="2"/>
      <c r="Q88" s="18"/>
      <c r="R88" s="18"/>
      <c r="S88" s="18"/>
      <c r="T88" s="17"/>
      <c r="U88" s="18"/>
      <c r="V88" s="18"/>
      <c r="W88" s="18"/>
      <c r="X88" s="18"/>
    </row>
    <row r="89" spans="1:24" ht="14.25" thickBot="1" x14ac:dyDescent="0.2">
      <c r="A89" s="18"/>
      <c r="B89" s="2"/>
      <c r="C89" s="9" t="s">
        <v>143</v>
      </c>
      <c r="D89" s="2"/>
      <c r="E89" s="23" t="str">
        <f>IF(反映シート!G99&lt;&gt;"","OK","NG")</f>
        <v>NG</v>
      </c>
      <c r="F89" s="9"/>
      <c r="G89" s="2"/>
      <c r="H89" s="2"/>
      <c r="I89" s="2"/>
      <c r="J89" s="2"/>
      <c r="K89" s="2"/>
      <c r="L89" s="2"/>
      <c r="M89" s="2"/>
      <c r="N89" s="2"/>
      <c r="O89" s="2"/>
      <c r="P89" s="2"/>
      <c r="Q89" s="18"/>
      <c r="R89" s="18"/>
      <c r="S89" s="18"/>
      <c r="T89" s="17"/>
      <c r="U89" s="18"/>
      <c r="V89" s="18"/>
      <c r="W89" s="18"/>
      <c r="X89" s="18"/>
    </row>
    <row r="90" spans="1:24" ht="5.0999999999999996" customHeight="1" x14ac:dyDescent="0.15">
      <c r="A90" s="18"/>
      <c r="B90" s="2"/>
      <c r="C90" s="2"/>
      <c r="D90" s="2"/>
      <c r="E90" s="2"/>
      <c r="F90" s="2"/>
      <c r="G90" s="2"/>
      <c r="H90" s="2"/>
      <c r="I90" s="2"/>
      <c r="J90" s="2"/>
      <c r="K90" s="2"/>
      <c r="L90" s="2"/>
      <c r="M90" s="2"/>
      <c r="N90" s="2"/>
      <c r="O90" s="2"/>
      <c r="P90" s="2"/>
      <c r="Q90" s="18"/>
      <c r="R90" s="18"/>
      <c r="S90" s="18"/>
      <c r="T90" s="17"/>
      <c r="U90" s="18"/>
      <c r="V90" s="18"/>
      <c r="W90" s="18"/>
      <c r="X90" s="18"/>
    </row>
    <row r="91" spans="1:24" x14ac:dyDescent="0.15">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x14ac:dyDescent="0.15">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x14ac:dyDescent="0.15">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x14ac:dyDescent="0.15">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x14ac:dyDescent="0.15">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x14ac:dyDescent="0.15">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x14ac:dyDescent="0.15">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x14ac:dyDescent="0.15">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x14ac:dyDescent="0.1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sheetData>
  <sheetProtection selectLockedCells="1"/>
  <mergeCells count="1">
    <mergeCell ref="B2:P2"/>
  </mergeCells>
  <phoneticPr fontId="5"/>
  <conditionalFormatting sqref="E8">
    <cfRule type="expression" dxfId="43" priority="3437">
      <formula>E8="WIRTED"</formula>
    </cfRule>
    <cfRule type="expression" dxfId="42" priority="3436">
      <formula>E8="SPACE"</formula>
    </cfRule>
  </conditionalFormatting>
  <conditionalFormatting sqref="E14">
    <cfRule type="expression" dxfId="41" priority="3435">
      <formula>E14="OK"</formula>
    </cfRule>
    <cfRule type="expression" dxfId="40" priority="3434">
      <formula>E14="NG"</formula>
    </cfRule>
  </conditionalFormatting>
  <conditionalFormatting sqref="E22">
    <cfRule type="expression" dxfId="39" priority="1">
      <formula>E22="SPACE"</formula>
    </cfRule>
    <cfRule type="expression" dxfId="38" priority="2">
      <formula>E22="WIRTED"</formula>
    </cfRule>
  </conditionalFormatting>
  <conditionalFormatting sqref="E24">
    <cfRule type="expression" dxfId="37" priority="3469">
      <formula>E24="OK"</formula>
    </cfRule>
    <cfRule type="expression" dxfId="36" priority="3468">
      <formula>E24="NG"</formula>
    </cfRule>
  </conditionalFormatting>
  <conditionalFormatting sqref="E26">
    <cfRule type="expression" dxfId="35" priority="3439">
      <formula>E26="OK"</formula>
    </cfRule>
    <cfRule type="expression" dxfId="34" priority="3438">
      <formula>E26="NG"</formula>
    </cfRule>
  </conditionalFormatting>
  <conditionalFormatting sqref="E28">
    <cfRule type="expression" dxfId="33" priority="3465">
      <formula>E28="OK"</formula>
    </cfRule>
    <cfRule type="expression" dxfId="32" priority="3464">
      <formula>E28="NG"</formula>
    </cfRule>
  </conditionalFormatting>
  <conditionalFormatting sqref="E30">
    <cfRule type="expression" dxfId="31" priority="3458">
      <formula>E30="SPACE"</formula>
    </cfRule>
    <cfRule type="expression" dxfId="30" priority="3459">
      <formula>E30="WIRTED"</formula>
    </cfRule>
  </conditionalFormatting>
  <conditionalFormatting sqref="E32">
    <cfRule type="expression" dxfId="29" priority="3457">
      <formula>E32="OK"</formula>
    </cfRule>
    <cfRule type="expression" dxfId="28" priority="3456">
      <formula>E32="NG"</formula>
    </cfRule>
  </conditionalFormatting>
  <conditionalFormatting sqref="E36">
    <cfRule type="expression" dxfId="27" priority="3455">
      <formula>E36="OK"</formula>
    </cfRule>
    <cfRule type="expression" dxfId="26" priority="3454">
      <formula>E36="NG"</formula>
    </cfRule>
  </conditionalFormatting>
  <conditionalFormatting sqref="E38">
    <cfRule type="expression" dxfId="25" priority="3452">
      <formula>E38="NG"</formula>
    </cfRule>
    <cfRule type="expression" dxfId="24" priority="3453">
      <formula>E38="OK"</formula>
    </cfRule>
  </conditionalFormatting>
  <conditionalFormatting sqref="E40">
    <cfRule type="expression" dxfId="23" priority="3451">
      <formula>E40="OK"</formula>
    </cfRule>
    <cfRule type="expression" dxfId="22" priority="3450">
      <formula>E40="NG"</formula>
    </cfRule>
  </conditionalFormatting>
  <conditionalFormatting sqref="E46">
    <cfRule type="expression" dxfId="21" priority="3">
      <formula>E46="NG"</formula>
    </cfRule>
    <cfRule type="expression" dxfId="20" priority="4">
      <formula>E46="OK"</formula>
    </cfRule>
  </conditionalFormatting>
  <conditionalFormatting sqref="E59">
    <cfRule type="expression" dxfId="19" priority="3406">
      <formula>E59="NG"</formula>
    </cfRule>
    <cfRule type="expression" dxfId="18" priority="3407">
      <formula>E59="OK"</formula>
    </cfRule>
  </conditionalFormatting>
  <conditionalFormatting sqref="E61">
    <cfRule type="expression" dxfId="17" priority="10">
      <formula>E61="OK"</formula>
    </cfRule>
    <cfRule type="expression" dxfId="16" priority="9">
      <formula>E61="NG"</formula>
    </cfRule>
  </conditionalFormatting>
  <conditionalFormatting sqref="E67">
    <cfRule type="expression" dxfId="15" priority="8">
      <formula>E67="OK"</formula>
    </cfRule>
    <cfRule type="expression" dxfId="14" priority="7">
      <formula>E67="NG"</formula>
    </cfRule>
  </conditionalFormatting>
  <conditionalFormatting sqref="E73">
    <cfRule type="expression" dxfId="13" priority="3405">
      <formula>E73="WIRTED"</formula>
    </cfRule>
    <cfRule type="expression" dxfId="12" priority="3404">
      <formula>E73="SPACE"</formula>
    </cfRule>
  </conditionalFormatting>
  <conditionalFormatting sqref="E75">
    <cfRule type="expression" dxfId="11" priority="6">
      <formula>E75="WIRTED"</formula>
    </cfRule>
    <cfRule type="expression" dxfId="10" priority="5">
      <formula>E75="SPACE"</formula>
    </cfRule>
  </conditionalFormatting>
  <conditionalFormatting sqref="E77">
    <cfRule type="expression" dxfId="9" priority="3401">
      <formula>E77="WIRTED"</formula>
    </cfRule>
    <cfRule type="expression" dxfId="8" priority="3400">
      <formula>E77="SPACE"</formula>
    </cfRule>
  </conditionalFormatting>
  <conditionalFormatting sqref="E81">
    <cfRule type="expression" dxfId="7" priority="3399">
      <formula>E81="OK"</formula>
    </cfRule>
    <cfRule type="expression" dxfId="6" priority="3398">
      <formula>E81="NG"</formula>
    </cfRule>
  </conditionalFormatting>
  <conditionalFormatting sqref="E83">
    <cfRule type="expression" dxfId="5" priority="3397">
      <formula>E83="OK"</formula>
    </cfRule>
    <cfRule type="expression" dxfId="4" priority="3396">
      <formula>E83="NG"</formula>
    </cfRule>
  </conditionalFormatting>
  <conditionalFormatting sqref="E87">
    <cfRule type="expression" dxfId="3" priority="3395">
      <formula>E87="OK"</formula>
    </cfRule>
    <cfRule type="expression" dxfId="2" priority="3394">
      <formula>E87="NG"</formula>
    </cfRule>
  </conditionalFormatting>
  <conditionalFormatting sqref="E89">
    <cfRule type="expression" dxfId="1" priority="3391">
      <formula>E89="OK"</formula>
    </cfRule>
    <cfRule type="expression" dxfId="0" priority="3390">
      <formula>E89="NG"</formula>
    </cfRule>
  </conditionalFormatting>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A47"/>
  <sheetViews>
    <sheetView workbookViewId="0">
      <selection activeCell="C11" sqref="C11"/>
    </sheetView>
  </sheetViews>
  <sheetFormatPr defaultRowHeight="13.5" x14ac:dyDescent="0.15"/>
  <sheetData>
    <row r="1" spans="1:1" x14ac:dyDescent="0.15">
      <c r="A1" t="s">
        <v>154</v>
      </c>
    </row>
    <row r="2" spans="1:1" x14ac:dyDescent="0.15">
      <c r="A2" t="s">
        <v>155</v>
      </c>
    </row>
    <row r="3" spans="1:1" x14ac:dyDescent="0.15">
      <c r="A3" t="s">
        <v>156</v>
      </c>
    </row>
    <row r="4" spans="1:1" x14ac:dyDescent="0.15">
      <c r="A4" t="s">
        <v>157</v>
      </c>
    </row>
    <row r="5" spans="1:1" x14ac:dyDescent="0.15">
      <c r="A5" t="s">
        <v>158</v>
      </c>
    </row>
    <row r="6" spans="1:1" x14ac:dyDescent="0.15">
      <c r="A6" t="s">
        <v>159</v>
      </c>
    </row>
    <row r="7" spans="1:1" x14ac:dyDescent="0.15">
      <c r="A7" t="s">
        <v>160</v>
      </c>
    </row>
    <row r="8" spans="1:1" x14ac:dyDescent="0.15">
      <c r="A8" t="s">
        <v>161</v>
      </c>
    </row>
    <row r="9" spans="1:1" x14ac:dyDescent="0.15">
      <c r="A9" t="s">
        <v>162</v>
      </c>
    </row>
    <row r="10" spans="1:1" x14ac:dyDescent="0.15">
      <c r="A10" t="s">
        <v>163</v>
      </c>
    </row>
    <row r="11" spans="1:1" x14ac:dyDescent="0.15">
      <c r="A11" t="s">
        <v>164</v>
      </c>
    </row>
    <row r="12" spans="1:1" x14ac:dyDescent="0.15">
      <c r="A12" t="s">
        <v>165</v>
      </c>
    </row>
    <row r="13" spans="1:1" x14ac:dyDescent="0.15">
      <c r="A13" t="s">
        <v>12</v>
      </c>
    </row>
    <row r="14" spans="1:1" x14ac:dyDescent="0.15">
      <c r="A14" t="s">
        <v>166</v>
      </c>
    </row>
    <row r="15" spans="1:1" x14ac:dyDescent="0.15">
      <c r="A15" t="s">
        <v>167</v>
      </c>
    </row>
    <row r="16" spans="1:1" x14ac:dyDescent="0.15">
      <c r="A16" t="s">
        <v>168</v>
      </c>
    </row>
    <row r="17" spans="1:1" x14ac:dyDescent="0.15">
      <c r="A17" t="s">
        <v>169</v>
      </c>
    </row>
    <row r="18" spans="1:1" x14ac:dyDescent="0.15">
      <c r="A18" t="s">
        <v>170</v>
      </c>
    </row>
    <row r="19" spans="1:1" x14ac:dyDescent="0.15">
      <c r="A19" t="s">
        <v>171</v>
      </c>
    </row>
    <row r="20" spans="1:1" x14ac:dyDescent="0.15">
      <c r="A20" t="s">
        <v>172</v>
      </c>
    </row>
    <row r="21" spans="1:1" x14ac:dyDescent="0.15">
      <c r="A21" t="s">
        <v>173</v>
      </c>
    </row>
    <row r="22" spans="1:1" x14ac:dyDescent="0.15">
      <c r="A22" t="s">
        <v>174</v>
      </c>
    </row>
    <row r="23" spans="1:1" x14ac:dyDescent="0.15">
      <c r="A23" t="s">
        <v>175</v>
      </c>
    </row>
    <row r="24" spans="1:1" x14ac:dyDescent="0.15">
      <c r="A24" t="s">
        <v>176</v>
      </c>
    </row>
    <row r="25" spans="1:1" x14ac:dyDescent="0.15">
      <c r="A25" t="s">
        <v>177</v>
      </c>
    </row>
    <row r="26" spans="1:1" x14ac:dyDescent="0.15">
      <c r="A26" t="s">
        <v>178</v>
      </c>
    </row>
    <row r="27" spans="1:1" x14ac:dyDescent="0.15">
      <c r="A27" t="s">
        <v>179</v>
      </c>
    </row>
    <row r="28" spans="1:1" x14ac:dyDescent="0.15">
      <c r="A28" t="s">
        <v>180</v>
      </c>
    </row>
    <row r="29" spans="1:1" x14ac:dyDescent="0.15">
      <c r="A29" t="s">
        <v>181</v>
      </c>
    </row>
    <row r="30" spans="1:1" x14ac:dyDescent="0.15">
      <c r="A30" t="s">
        <v>182</v>
      </c>
    </row>
    <row r="31" spans="1:1" x14ac:dyDescent="0.15">
      <c r="A31" t="s">
        <v>183</v>
      </c>
    </row>
    <row r="32" spans="1:1" x14ac:dyDescent="0.15">
      <c r="A32" t="s">
        <v>184</v>
      </c>
    </row>
    <row r="33" spans="1:1" x14ac:dyDescent="0.15">
      <c r="A33" t="s">
        <v>185</v>
      </c>
    </row>
    <row r="34" spans="1:1" x14ac:dyDescent="0.15">
      <c r="A34" t="s">
        <v>186</v>
      </c>
    </row>
    <row r="35" spans="1:1" x14ac:dyDescent="0.15">
      <c r="A35" t="s">
        <v>187</v>
      </c>
    </row>
    <row r="36" spans="1:1" x14ac:dyDescent="0.15">
      <c r="A36" t="s">
        <v>188</v>
      </c>
    </row>
    <row r="37" spans="1:1" x14ac:dyDescent="0.15">
      <c r="A37" t="s">
        <v>189</v>
      </c>
    </row>
    <row r="38" spans="1:1" x14ac:dyDescent="0.15">
      <c r="A38" t="s">
        <v>190</v>
      </c>
    </row>
    <row r="39" spans="1:1" x14ac:dyDescent="0.15">
      <c r="A39" t="s">
        <v>191</v>
      </c>
    </row>
    <row r="40" spans="1:1" x14ac:dyDescent="0.15">
      <c r="A40" t="s">
        <v>192</v>
      </c>
    </row>
    <row r="41" spans="1:1" x14ac:dyDescent="0.15">
      <c r="A41" t="s">
        <v>193</v>
      </c>
    </row>
    <row r="42" spans="1:1" x14ac:dyDescent="0.15">
      <c r="A42" t="s">
        <v>194</v>
      </c>
    </row>
    <row r="43" spans="1:1" x14ac:dyDescent="0.15">
      <c r="A43" t="s">
        <v>195</v>
      </c>
    </row>
    <row r="44" spans="1:1" x14ac:dyDescent="0.15">
      <c r="A44" t="s">
        <v>196</v>
      </c>
    </row>
    <row r="45" spans="1:1" x14ac:dyDescent="0.15">
      <c r="A45" t="s">
        <v>197</v>
      </c>
    </row>
    <row r="46" spans="1:1" x14ac:dyDescent="0.15">
      <c r="A46" t="s">
        <v>198</v>
      </c>
    </row>
    <row r="47" spans="1:1" x14ac:dyDescent="0.15">
      <c r="A47" t="s">
        <v>199</v>
      </c>
    </row>
  </sheetData>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A4"/>
  <sheetViews>
    <sheetView workbookViewId="0">
      <selection activeCell="C11" sqref="C11"/>
    </sheetView>
  </sheetViews>
  <sheetFormatPr defaultRowHeight="13.5" x14ac:dyDescent="0.15"/>
  <sheetData>
    <row r="1" spans="1:1" x14ac:dyDescent="0.15">
      <c r="A1" t="s">
        <v>200</v>
      </c>
    </row>
    <row r="2" spans="1:1" x14ac:dyDescent="0.15">
      <c r="A2" t="s">
        <v>201</v>
      </c>
    </row>
    <row r="3" spans="1:1" x14ac:dyDescent="0.15">
      <c r="A3" t="s">
        <v>202</v>
      </c>
    </row>
    <row r="4" spans="1:1" x14ac:dyDescent="0.15">
      <c r="A4" t="s">
        <v>203</v>
      </c>
    </row>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B4"/>
  <sheetViews>
    <sheetView workbookViewId="0"/>
  </sheetViews>
  <sheetFormatPr defaultColWidth="9" defaultRowHeight="13.5" x14ac:dyDescent="0.15"/>
  <cols>
    <col min="1" max="1" width="40.75" style="81" bestFit="1" customWidth="1"/>
    <col min="2" max="16384" width="9" style="81"/>
  </cols>
  <sheetData>
    <row r="1" spans="1:2" x14ac:dyDescent="0.15">
      <c r="A1" s="80" t="s">
        <v>204</v>
      </c>
      <c r="B1" s="207" t="s">
        <v>262</v>
      </c>
    </row>
    <row r="2" spans="1:2" x14ac:dyDescent="0.15">
      <c r="A2" s="80" t="s">
        <v>205</v>
      </c>
      <c r="B2" s="80" t="s">
        <v>206</v>
      </c>
    </row>
    <row r="3" spans="1:2" x14ac:dyDescent="0.15">
      <c r="A3" s="80" t="s">
        <v>207</v>
      </c>
      <c r="B3" s="80" t="s">
        <v>208</v>
      </c>
    </row>
    <row r="4" spans="1:2" x14ac:dyDescent="0.15">
      <c r="A4" s="80" t="s">
        <v>209</v>
      </c>
      <c r="B4" s="378" t="s">
        <v>265</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9" ma:contentTypeDescription="新しいドキュメントを作成します。" ma:contentTypeScope="" ma:versionID="d153530f5bea34e80e316ed82d25c33b">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f1c2e5061bc994bbc87d39ac11885c36"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8A1F4-1DBE-44DA-9AEF-29739FAF4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08bc5-da99-4475-9cea-8190f020cc59"/>
    <ds:schemaRef ds:uri="9e7ab9cb-f097-457f-85cf-fa02fba73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ECDE57-A30E-4BC8-B7BD-93E491A8D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はじめに</vt:lpstr>
      <vt:lpstr>様式第９_本紙入力シート</vt:lpstr>
      <vt:lpstr>様式第９_別紙入力シート</vt:lpstr>
      <vt:lpstr>反映シート</vt:lpstr>
      <vt:lpstr>エラー確認</vt:lpstr>
      <vt:lpstr>都道府県</vt:lpstr>
      <vt:lpstr>メモ</vt:lpstr>
      <vt:lpstr>インポート</vt:lpstr>
      <vt:lpstr>様式第９_別紙入力シート!Print_Area</vt:lpstr>
      <vt:lpstr>様式第９_本紙入力シート!Print_Area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2023-10-30T08:40:22Z</dcterms:modified>
  <cp:category/>
  <cp:contentStatus/>
</cp:coreProperties>
</file>