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14_{4751E430-ADE8-44A9-AD55-335F9B9D2668}" xr6:coauthVersionLast="47" xr6:coauthVersionMax="47" xr10:uidLastSave="{00000000-0000-0000-0000-000000000000}"/>
  <workbookProtection workbookAlgorithmName="SHA-512" workbookHashValue="sp7lV8MqBpGz/h+oHVyi1QDtnyyGLd+YVQzR9YD090Dq6N4ckUqFwY30APaPQMawB8DMQhEyT7UoddtFAqhbeQ==" workbookSaltValue="5CtBbkkfk7Lxv1ZaHkCsPg==" workbookSpinCount="100000" lockStructure="1"/>
  <bookViews>
    <workbookView xWindow="28680" yWindow="-8100" windowWidth="29040" windowHeight="15720" activeTab="1" xr2:uid="{00000000-000D-0000-FFFF-FFFF00000000}"/>
  </bookViews>
  <sheets>
    <sheet name="見積書  (記入例)" sheetId="8" r:id="rId1"/>
    <sheet name="見積書 " sheetId="5" r:id="rId2"/>
    <sheet name="計算シート" sheetId="7" state="hidden" r:id="rId3"/>
    <sheet name="項目リスト" sheetId="3" state="hidden" r:id="rId4"/>
  </sheets>
  <definedNames>
    <definedName name="AI・IoTによるシステム連係ツール">項目リスト!$E$3:$E$5</definedName>
    <definedName name="_xlnm.Print_Area" localSheetId="1">'見積書 '!$A$1:$Q$58</definedName>
    <definedName name="_xlnm.Print_Area" localSheetId="0">'見積書  (記入例)'!$A$1:$AC$58</definedName>
    <definedName name="システム">項目リスト!$A$3:$A$5</definedName>
    <definedName name="車両動態管理システム">項目リスト!$B$3:$B$5</definedName>
    <definedName name="配車計画システム">項目リスト!$D$3</definedName>
    <definedName name="予約受付システム等">項目リスト!$C$3:$C$7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8" l="1"/>
  <c r="N32" i="8"/>
  <c r="N31" i="8"/>
  <c r="N30" i="8"/>
  <c r="N29" i="8"/>
  <c r="N28" i="8"/>
  <c r="N27" i="8"/>
  <c r="N26" i="8"/>
  <c r="N25" i="8"/>
  <c r="N24" i="8"/>
  <c r="N23" i="8"/>
  <c r="N22" i="8"/>
  <c r="N21" i="8"/>
  <c r="N56" i="5" l="1"/>
  <c r="N55" i="5"/>
  <c r="N54" i="5"/>
  <c r="N56" i="8"/>
  <c r="N55" i="8"/>
  <c r="N54" i="8"/>
  <c r="S23" i="5"/>
  <c r="S16" i="5"/>
  <c r="N57" i="5" l="1"/>
  <c r="N57" i="8"/>
  <c r="A32" i="3"/>
  <c r="D6" i="7" l="1"/>
  <c r="E6" i="7"/>
  <c r="F6" i="7"/>
  <c r="F12" i="7" s="1"/>
  <c r="C6" i="7"/>
  <c r="D5" i="7"/>
  <c r="E5" i="7"/>
  <c r="F5" i="7"/>
  <c r="C5" i="7"/>
  <c r="C12" i="7" s="1"/>
  <c r="C9" i="7" l="1"/>
  <c r="H6" i="7"/>
  <c r="F9" i="7"/>
  <c r="E12" i="7"/>
  <c r="F8" i="7"/>
  <c r="D12" i="7"/>
  <c r="E9" i="7"/>
  <c r="D9" i="7"/>
  <c r="E8" i="7"/>
  <c r="D8" i="7"/>
  <c r="C8" i="7"/>
  <c r="D7" i="7"/>
  <c r="F7" i="7"/>
  <c r="E7" i="7" l="1"/>
  <c r="E10" i="7" s="1"/>
  <c r="E11" i="7" s="1"/>
  <c r="E13" i="7" s="1"/>
  <c r="F10" i="7"/>
  <c r="F11" i="7" s="1"/>
  <c r="F13" i="7" s="1"/>
  <c r="D10" i="7"/>
  <c r="D11" i="7" s="1"/>
  <c r="D13" i="7" s="1"/>
  <c r="C10" i="7"/>
  <c r="C11" i="7" s="1"/>
  <c r="C13" i="7" s="1"/>
  <c r="H13" i="7" l="1"/>
</calcChain>
</file>

<file path=xl/sharedStrings.xml><?xml version="1.0" encoding="utf-8"?>
<sst xmlns="http://schemas.openxmlformats.org/spreadsheetml/2006/main" count="230" uniqueCount="142">
  <si>
    <t>項目</t>
    <rPh sb="0" eb="2">
      <t>コウモク</t>
    </rPh>
    <phoneticPr fontId="1"/>
  </si>
  <si>
    <t>品名</t>
    <rPh sb="0" eb="2">
      <t>ヒンメイ</t>
    </rPh>
    <phoneticPr fontId="1"/>
  </si>
  <si>
    <t>型式</t>
    <rPh sb="0" eb="2">
      <t>カタシキ</t>
    </rPh>
    <phoneticPr fontId="1"/>
  </si>
  <si>
    <t>数量</t>
    <rPh sb="0" eb="2">
      <t>スウリョウ</t>
    </rPh>
    <phoneticPr fontId="1"/>
  </si>
  <si>
    <t>単位</t>
    <rPh sb="0" eb="2">
      <t>タンイ</t>
    </rPh>
    <phoneticPr fontId="1"/>
  </si>
  <si>
    <t>申請者名</t>
    <rPh sb="0" eb="2">
      <t>シンセイ</t>
    </rPh>
    <rPh sb="2" eb="3">
      <t>シャ</t>
    </rPh>
    <rPh sb="3" eb="4">
      <t>メイ</t>
    </rPh>
    <phoneticPr fontId="1"/>
  </si>
  <si>
    <t>御中</t>
    <rPh sb="0" eb="2">
      <t>オンチュウ</t>
    </rPh>
    <phoneticPr fontId="1"/>
  </si>
  <si>
    <t>見積書</t>
    <rPh sb="0" eb="3">
      <t>ミツモリショ</t>
    </rPh>
    <phoneticPr fontId="1"/>
  </si>
  <si>
    <t>販売会社</t>
    <rPh sb="0" eb="2">
      <t>ハンバイ</t>
    </rPh>
    <rPh sb="2" eb="4">
      <t>ガイシャ</t>
    </rPh>
    <phoneticPr fontId="1"/>
  </si>
  <si>
    <t>法人名</t>
    <rPh sb="0" eb="2">
      <t>ホウジン</t>
    </rPh>
    <rPh sb="2" eb="3">
      <t>メイ</t>
    </rPh>
    <phoneticPr fontId="1"/>
  </si>
  <si>
    <t>住所</t>
    <rPh sb="0" eb="2">
      <t>ジュウショ</t>
    </rPh>
    <phoneticPr fontId="1"/>
  </si>
  <si>
    <t>担当者名</t>
    <rPh sb="0" eb="3">
      <t>タントウシャ</t>
    </rPh>
    <rPh sb="3" eb="4">
      <t>メイ</t>
    </rPh>
    <phoneticPr fontId="1"/>
  </si>
  <si>
    <t>電話番号</t>
    <rPh sb="0" eb="2">
      <t>デンワ</t>
    </rPh>
    <rPh sb="2" eb="4">
      <t>バンゴウ</t>
    </rPh>
    <phoneticPr fontId="1"/>
  </si>
  <si>
    <t>F　　A　　X</t>
    <phoneticPr fontId="1"/>
  </si>
  <si>
    <t>E - m a i l</t>
    <phoneticPr fontId="1"/>
  </si>
  <si>
    <t>合計金額</t>
    <rPh sb="0" eb="2">
      <t>ゴウケイ</t>
    </rPh>
    <rPh sb="2" eb="4">
      <t>キンガク</t>
    </rPh>
    <phoneticPr fontId="1"/>
  </si>
  <si>
    <t>税込</t>
    <rPh sb="0" eb="2">
      <t>ゼイコ</t>
    </rPh>
    <phoneticPr fontId="1"/>
  </si>
  <si>
    <t>税抜</t>
    <rPh sb="0" eb="1">
      <t>ゼイ</t>
    </rPh>
    <rPh sb="1" eb="2">
      <t>ヌ</t>
    </rPh>
    <phoneticPr fontId="1"/>
  </si>
  <si>
    <t>円</t>
    <rPh sb="0" eb="1">
      <t>エン</t>
    </rPh>
    <phoneticPr fontId="1"/>
  </si>
  <si>
    <t>支払条件</t>
    <rPh sb="0" eb="2">
      <t>シハライ</t>
    </rPh>
    <rPh sb="2" eb="4">
      <t>ジョウケン</t>
    </rPh>
    <phoneticPr fontId="1"/>
  </si>
  <si>
    <t>見積作成日</t>
    <rPh sb="0" eb="2">
      <t>ミツモリ</t>
    </rPh>
    <rPh sb="2" eb="4">
      <t>サクセイ</t>
    </rPh>
    <rPh sb="4" eb="5">
      <t>ビ</t>
    </rPh>
    <phoneticPr fontId="1"/>
  </si>
  <si>
    <t>見積有効期限</t>
    <rPh sb="0" eb="2">
      <t>ミツモリ</t>
    </rPh>
    <rPh sb="2" eb="4">
      <t>ユウコウ</t>
    </rPh>
    <rPh sb="4" eb="6">
      <t>キゲン</t>
    </rPh>
    <phoneticPr fontId="1"/>
  </si>
  <si>
    <t>金額（円）</t>
    <rPh sb="0" eb="2">
      <t>キンガク</t>
    </rPh>
    <rPh sb="3" eb="4">
      <t>エン</t>
    </rPh>
    <phoneticPr fontId="1"/>
  </si>
  <si>
    <t>合計欄</t>
    <rPh sb="0" eb="2">
      <t>ゴウケイ</t>
    </rPh>
    <rPh sb="2" eb="3">
      <t>ラン</t>
    </rPh>
    <phoneticPr fontId="1"/>
  </si>
  <si>
    <t>備考欄</t>
    <rPh sb="0" eb="2">
      <t>ビコウ</t>
    </rPh>
    <rPh sb="2" eb="3">
      <t>ラン</t>
    </rPh>
    <phoneticPr fontId="1"/>
  </si>
  <si>
    <t>車両動態管理システム</t>
    <rPh sb="0" eb="2">
      <t>シャリョウ</t>
    </rPh>
    <rPh sb="2" eb="4">
      <t>ドウタイ</t>
    </rPh>
    <rPh sb="4" eb="6">
      <t>カンリ</t>
    </rPh>
    <phoneticPr fontId="1"/>
  </si>
  <si>
    <t>合　　　計（税抜）</t>
    <rPh sb="0" eb="1">
      <t>ゴウ</t>
    </rPh>
    <rPh sb="4" eb="5">
      <t>ケイ</t>
    </rPh>
    <rPh sb="6" eb="7">
      <t>ゼイ</t>
    </rPh>
    <rPh sb="7" eb="8">
      <t>ヌ</t>
    </rPh>
    <phoneticPr fontId="1"/>
  </si>
  <si>
    <t>配車計画システム</t>
    <rPh sb="0" eb="2">
      <t>ハイシャ</t>
    </rPh>
    <rPh sb="2" eb="4">
      <t>ケイカク</t>
    </rPh>
    <phoneticPr fontId="1"/>
  </si>
  <si>
    <t>見積書番号</t>
    <rPh sb="0" eb="3">
      <t>ミツモリショ</t>
    </rPh>
    <rPh sb="3" eb="5">
      <t>バンゴウ</t>
    </rPh>
    <phoneticPr fontId="1"/>
  </si>
  <si>
    <t>補助対象区分</t>
    <rPh sb="0" eb="2">
      <t>ホジョ</t>
    </rPh>
    <rPh sb="2" eb="4">
      <t>タイショウ</t>
    </rPh>
    <rPh sb="4" eb="6">
      <t>クブン</t>
    </rPh>
    <phoneticPr fontId="1"/>
  </si>
  <si>
    <t>システム</t>
    <phoneticPr fontId="1"/>
  </si>
  <si>
    <t>設計開発費</t>
    <rPh sb="0" eb="2">
      <t>セッケイ</t>
    </rPh>
    <rPh sb="2" eb="4">
      <t>カイハツ</t>
    </rPh>
    <rPh sb="4" eb="5">
      <t>ヒ</t>
    </rPh>
    <phoneticPr fontId="1"/>
  </si>
  <si>
    <t>設備費</t>
    <rPh sb="0" eb="3">
      <t>セツビヒ</t>
    </rPh>
    <phoneticPr fontId="1"/>
  </si>
  <si>
    <t>諸経費</t>
    <rPh sb="0" eb="3">
      <t>ショケイヒ</t>
    </rPh>
    <phoneticPr fontId="1"/>
  </si>
  <si>
    <t>分類</t>
    <rPh sb="0" eb="2">
      <t>ブンルイ</t>
    </rPh>
    <phoneticPr fontId="1"/>
  </si>
  <si>
    <t>事務所用機器</t>
    <rPh sb="0" eb="2">
      <t>ジム</t>
    </rPh>
    <rPh sb="2" eb="3">
      <t>ショ</t>
    </rPh>
    <rPh sb="3" eb="4">
      <t>ヨウ</t>
    </rPh>
    <rPh sb="4" eb="6">
      <t>キキ</t>
    </rPh>
    <phoneticPr fontId="1"/>
  </si>
  <si>
    <t>システムの小分類</t>
    <rPh sb="5" eb="6">
      <t>ショウ</t>
    </rPh>
    <rPh sb="6" eb="8">
      <t>ブンルイ</t>
    </rPh>
    <phoneticPr fontId="1"/>
  </si>
  <si>
    <t>システムの大分類</t>
    <phoneticPr fontId="1"/>
  </si>
  <si>
    <t>配車計画システム</t>
    <rPh sb="0" eb="2">
      <t>ハイシャ</t>
    </rPh>
    <rPh sb="2" eb="4">
      <t>ケイカク</t>
    </rPh>
    <phoneticPr fontId="1"/>
  </si>
  <si>
    <t>予約受付システム等</t>
    <rPh sb="0" eb="2">
      <t>ヨヤク</t>
    </rPh>
    <rPh sb="2" eb="4">
      <t>ウケツケ</t>
    </rPh>
    <rPh sb="8" eb="9">
      <t>トウ</t>
    </rPh>
    <phoneticPr fontId="1"/>
  </si>
  <si>
    <t>予約受付システム</t>
    <rPh sb="0" eb="2">
      <t>ヨヤク</t>
    </rPh>
    <rPh sb="2" eb="4">
      <t>ウケツケ</t>
    </rPh>
    <phoneticPr fontId="1"/>
  </si>
  <si>
    <t>ASNシステム</t>
    <phoneticPr fontId="1"/>
  </si>
  <si>
    <t>受注情報事前確認システム</t>
    <rPh sb="0" eb="2">
      <t>ジュチュウ</t>
    </rPh>
    <rPh sb="2" eb="4">
      <t>ジョウホウ</t>
    </rPh>
    <rPh sb="4" eb="6">
      <t>ジゼン</t>
    </rPh>
    <rPh sb="6" eb="8">
      <t>カクニン</t>
    </rPh>
    <phoneticPr fontId="1"/>
  </si>
  <si>
    <t>パレット等管理システム</t>
    <rPh sb="4" eb="5">
      <t>トウ</t>
    </rPh>
    <rPh sb="5" eb="7">
      <t>カンリ</t>
    </rPh>
    <phoneticPr fontId="1"/>
  </si>
  <si>
    <t>パレタイズシステム</t>
    <phoneticPr fontId="1"/>
  </si>
  <si>
    <t>AI・IoTによるシステム連係ツール</t>
    <rPh sb="13" eb="15">
      <t>レンケイ</t>
    </rPh>
    <phoneticPr fontId="1"/>
  </si>
  <si>
    <t>①デジタコ導入型</t>
    <rPh sb="5" eb="8">
      <t>ドウニュウガタ</t>
    </rPh>
    <phoneticPr fontId="1"/>
  </si>
  <si>
    <t>②GPS車載器導入型</t>
    <rPh sb="4" eb="7">
      <t>シャサイキ</t>
    </rPh>
    <rPh sb="7" eb="10">
      <t>ドウニュウガタ</t>
    </rPh>
    <phoneticPr fontId="1"/>
  </si>
  <si>
    <t>③サービス単独型</t>
    <rPh sb="5" eb="7">
      <t>タンドク</t>
    </rPh>
    <rPh sb="7" eb="8">
      <t>ガタ</t>
    </rPh>
    <phoneticPr fontId="1"/>
  </si>
  <si>
    <t>金融機関振込</t>
    <rPh sb="0" eb="2">
      <t>キンユウ</t>
    </rPh>
    <rPh sb="2" eb="4">
      <t>キカン</t>
    </rPh>
    <phoneticPr fontId="1"/>
  </si>
  <si>
    <t>予約受付システム等</t>
    <rPh sb="0" eb="2">
      <t>ヨヤク</t>
    </rPh>
    <rPh sb="2" eb="4">
      <t>ウケツケ</t>
    </rPh>
    <rPh sb="8" eb="9">
      <t>ナド</t>
    </rPh>
    <phoneticPr fontId="1"/>
  </si>
  <si>
    <t>補助対象</t>
    <rPh sb="0" eb="2">
      <t>ホジョ</t>
    </rPh>
    <rPh sb="2" eb="4">
      <t>タイショウ</t>
    </rPh>
    <phoneticPr fontId="1"/>
  </si>
  <si>
    <t>車両動態管理システム</t>
    <phoneticPr fontId="1"/>
  </si>
  <si>
    <t>設備費</t>
    <rPh sb="0" eb="2">
      <t>セツビ</t>
    </rPh>
    <rPh sb="2" eb="3">
      <t>ヒ</t>
    </rPh>
    <phoneticPr fontId="1"/>
  </si>
  <si>
    <t>補助対象経費合計</t>
    <rPh sb="0" eb="2">
      <t>ホジョ</t>
    </rPh>
    <rPh sb="2" eb="4">
      <t>タイショウ</t>
    </rPh>
    <rPh sb="4" eb="6">
      <t>ケイヒ</t>
    </rPh>
    <rPh sb="6" eb="8">
      <t>ゴウケイ</t>
    </rPh>
    <phoneticPr fontId="1"/>
  </si>
  <si>
    <t>補助金の額（計算）</t>
    <rPh sb="0" eb="3">
      <t>ホジョキン</t>
    </rPh>
    <rPh sb="4" eb="5">
      <t>ガク</t>
    </rPh>
    <rPh sb="6" eb="8">
      <t>ケイサン</t>
    </rPh>
    <phoneticPr fontId="1"/>
  </si>
  <si>
    <t>補助金の額（上限）</t>
    <rPh sb="0" eb="3">
      <t>ホジョキン</t>
    </rPh>
    <rPh sb="4" eb="5">
      <t>ガク</t>
    </rPh>
    <rPh sb="6" eb="8">
      <t>ジョウゲン</t>
    </rPh>
    <phoneticPr fontId="1"/>
  </si>
  <si>
    <t>補助金の額</t>
    <rPh sb="0" eb="3">
      <t>ホジョキン</t>
    </rPh>
    <rPh sb="4" eb="5">
      <t>ガク</t>
    </rPh>
    <phoneticPr fontId="1"/>
  </si>
  <si>
    <t>スイッチ</t>
    <phoneticPr fontId="1"/>
  </si>
  <si>
    <t>台数/箇所数</t>
    <rPh sb="0" eb="2">
      <t>ダイスウ</t>
    </rPh>
    <rPh sb="3" eb="5">
      <t>カショ</t>
    </rPh>
    <rPh sb="5" eb="6">
      <t>スウ</t>
    </rPh>
    <phoneticPr fontId="1"/>
  </si>
  <si>
    <t>予約受付システム等</t>
    <phoneticPr fontId="1"/>
  </si>
  <si>
    <t>パレタイズシステム以外</t>
    <rPh sb="9" eb="11">
      <t>イガイ</t>
    </rPh>
    <phoneticPr fontId="1"/>
  </si>
  <si>
    <t>パレタイズシステム</t>
  </si>
  <si>
    <t>-</t>
    <phoneticPr fontId="1"/>
  </si>
  <si>
    <t>メインハーネス</t>
    <phoneticPr fontId="1"/>
  </si>
  <si>
    <t>パルス変換器</t>
    <rPh sb="3" eb="5">
      <t>ヘンカン</t>
    </rPh>
    <rPh sb="5" eb="6">
      <t>キ</t>
    </rPh>
    <phoneticPr fontId="1"/>
  </si>
  <si>
    <t>パルス変換器用ハーネス</t>
    <rPh sb="3" eb="5">
      <t>ヘンカン</t>
    </rPh>
    <rPh sb="5" eb="6">
      <t>キ</t>
    </rPh>
    <rPh sb="6" eb="7">
      <t>ヨウ</t>
    </rPh>
    <phoneticPr fontId="1"/>
  </si>
  <si>
    <t>車速センサー</t>
    <rPh sb="0" eb="2">
      <t>シャソク</t>
    </rPh>
    <phoneticPr fontId="1"/>
  </si>
  <si>
    <t>法人名</t>
    <rPh sb="0" eb="2">
      <t>ジンメイ</t>
    </rPh>
    <rPh sb="1" eb="2">
      <t>メイ</t>
    </rPh>
    <phoneticPr fontId="1"/>
  </si>
  <si>
    <t>令和5年度AI・IoT等を活用した更なる輸送効率化推進事業費補助金（トラック輸送の省エネ化推進事業）</t>
    <rPh sb="3" eb="5">
      <t>ネンド</t>
    </rPh>
    <phoneticPr fontId="1"/>
  </si>
  <si>
    <t>令和５年度AI・IoT等を活用した更なる輸送効率化推進事業費補助金（トラック輸送の省エネ化推進事業）</t>
    <rPh sb="3" eb="5">
      <t>ネンド</t>
    </rPh>
    <phoneticPr fontId="1"/>
  </si>
  <si>
    <t>まで有効</t>
    <phoneticPr fontId="1"/>
  </si>
  <si>
    <r>
      <t>※見積書は任意のフォーマットによる</t>
    </r>
    <r>
      <rPr>
        <b/>
        <sz val="11"/>
        <color theme="1"/>
        <rFont val="Meiryo UI"/>
        <family val="3"/>
        <charset val="128"/>
      </rPr>
      <t>申請（提出）</t>
    </r>
    <r>
      <rPr>
        <sz val="11"/>
        <color theme="1"/>
        <rFont val="Meiryo UI"/>
        <family val="3"/>
        <charset val="128"/>
      </rPr>
      <t>も可です。
このフォーマットによる</t>
    </r>
    <r>
      <rPr>
        <b/>
        <sz val="11"/>
        <color theme="1"/>
        <rFont val="Meiryo UI"/>
        <family val="3"/>
        <charset val="128"/>
      </rPr>
      <t>申請（提出）は、必須ではありません</t>
    </r>
    <r>
      <rPr>
        <sz val="11"/>
        <color theme="1"/>
        <rFont val="Meiryo UI"/>
        <family val="3"/>
        <charset val="128"/>
      </rPr>
      <t>。</t>
    </r>
    <rPh sb="40" eb="42">
      <t>シンセイ</t>
    </rPh>
    <rPh sb="43" eb="45">
      <t>テイシュツ</t>
    </rPh>
    <rPh sb="48" eb="50">
      <t>ヒッス</t>
    </rPh>
    <phoneticPr fontId="1"/>
  </si>
  <si>
    <t>単価（円）</t>
    <phoneticPr fontId="1"/>
  </si>
  <si>
    <r>
      <rPr>
        <b/>
        <sz val="16"/>
        <color rgb="FFFF0000"/>
        <rFont val="Meiryo UI"/>
        <family val="3"/>
        <charset val="128"/>
      </rPr>
      <t>代表申請者</t>
    </r>
    <r>
      <rPr>
        <sz val="16"/>
        <color rgb="FFFF0000"/>
        <rFont val="Meiryo UI"/>
        <family val="3"/>
        <charset val="128"/>
      </rPr>
      <t>または</t>
    </r>
    <r>
      <rPr>
        <b/>
        <sz val="16"/>
        <color rgb="FFFF0000"/>
        <rFont val="Meiryo UI"/>
        <family val="3"/>
        <charset val="128"/>
      </rPr>
      <t>共同申請者</t>
    </r>
    <r>
      <rPr>
        <sz val="16"/>
        <color rgb="FFFF0000"/>
        <rFont val="Meiryo UI"/>
        <family val="3"/>
        <charset val="128"/>
      </rPr>
      <t>のいずれかを記入</t>
    </r>
    <rPh sb="0" eb="5">
      <t>ダイヒョウシンセイシャ</t>
    </rPh>
    <rPh sb="8" eb="13">
      <t>キョウドウシンセイシャ</t>
    </rPh>
    <rPh sb="19" eb="21">
      <t>キニュウ</t>
    </rPh>
    <phoneticPr fontId="1"/>
  </si>
  <si>
    <r>
      <t>※</t>
    </r>
    <r>
      <rPr>
        <sz val="11"/>
        <color rgb="FFFF0000"/>
        <rFont val="Meiryo UI"/>
        <family val="3"/>
        <charset val="128"/>
      </rPr>
      <t>理由書の内容が妥当ではないと判断された時は、</t>
    </r>
    <r>
      <rPr>
        <b/>
        <sz val="11"/>
        <color rgb="FFFF0000"/>
        <rFont val="Meiryo UI"/>
        <family val="3"/>
        <charset val="128"/>
      </rPr>
      <t>再提出または、見積書の取得を求める</t>
    </r>
    <r>
      <rPr>
        <sz val="11"/>
        <color rgb="FFFF0000"/>
        <rFont val="Meiryo UI"/>
        <family val="3"/>
        <charset val="128"/>
      </rPr>
      <t>場合がある。</t>
    </r>
    <rPh sb="1" eb="4">
      <t>リユウショ</t>
    </rPh>
    <rPh sb="5" eb="7">
      <t>ナイヨウ</t>
    </rPh>
    <rPh sb="8" eb="10">
      <t>ダトウ</t>
    </rPh>
    <rPh sb="15" eb="17">
      <t>ハンダン</t>
    </rPh>
    <rPh sb="20" eb="21">
      <t>トキ</t>
    </rPh>
    <rPh sb="23" eb="26">
      <t>サイテイシュツ</t>
    </rPh>
    <rPh sb="30" eb="33">
      <t>ミツモリショ</t>
    </rPh>
    <rPh sb="34" eb="36">
      <t>シュトク</t>
    </rPh>
    <rPh sb="37" eb="38">
      <t>モト</t>
    </rPh>
    <rPh sb="40" eb="42">
      <t>バアイ</t>
    </rPh>
    <phoneticPr fontId="1"/>
  </si>
  <si>
    <t>販売店または販売会社の法人名等</t>
    <rPh sb="0" eb="3">
      <t>ハンバイテン</t>
    </rPh>
    <rPh sb="6" eb="10">
      <t>ハンバイカイシャ</t>
    </rPh>
    <rPh sb="11" eb="14">
      <t>ホウジンメイ</t>
    </rPh>
    <rPh sb="14" eb="15">
      <t>トウ</t>
    </rPh>
    <phoneticPr fontId="1"/>
  </si>
  <si>
    <t>上記の所在地（支店、支社の所在地も可）</t>
    <rPh sb="0" eb="2">
      <t>ジョウキ</t>
    </rPh>
    <rPh sb="3" eb="6">
      <t>ショザイチ</t>
    </rPh>
    <rPh sb="7" eb="9">
      <t>シテン</t>
    </rPh>
    <rPh sb="10" eb="12">
      <t>シシャ</t>
    </rPh>
    <rPh sb="13" eb="16">
      <t>ショザイチ</t>
    </rPh>
    <rPh sb="17" eb="18">
      <t>カ</t>
    </rPh>
    <phoneticPr fontId="1"/>
  </si>
  <si>
    <t>本見積書作成の担当者名</t>
    <rPh sb="0" eb="4">
      <t>ホンミツモリショ</t>
    </rPh>
    <rPh sb="4" eb="6">
      <t>サクセイ</t>
    </rPh>
    <rPh sb="7" eb="10">
      <t>タントウシャ</t>
    </rPh>
    <rPh sb="10" eb="11">
      <t>メイ</t>
    </rPh>
    <phoneticPr fontId="1"/>
  </si>
  <si>
    <t>本見積書の問い合わせ連絡先</t>
    <rPh sb="5" eb="6">
      <t>ト</t>
    </rPh>
    <rPh sb="7" eb="8">
      <t>ア</t>
    </rPh>
    <rPh sb="10" eb="12">
      <t>レンラク</t>
    </rPh>
    <rPh sb="12" eb="13">
      <t>サキ</t>
    </rPh>
    <phoneticPr fontId="1"/>
  </si>
  <si>
    <t>空欄も可</t>
    <rPh sb="0" eb="2">
      <t>クウラン</t>
    </rPh>
    <rPh sb="3" eb="4">
      <t>カ</t>
    </rPh>
    <phoneticPr fontId="1"/>
  </si>
  <si>
    <t>任意の番号（空欄も可）</t>
    <rPh sb="0" eb="2">
      <t>ニンイ</t>
    </rPh>
    <rPh sb="3" eb="5">
      <t>バンゴウ</t>
    </rPh>
    <rPh sb="6" eb="8">
      <t>クウラン</t>
    </rPh>
    <rPh sb="9" eb="10">
      <t>カ</t>
    </rPh>
    <phoneticPr fontId="1"/>
  </si>
  <si>
    <t>本見積書の発行日</t>
    <rPh sb="0" eb="4">
      <t>ホンミツモリショ</t>
    </rPh>
    <rPh sb="5" eb="8">
      <t>ハッコウビ</t>
    </rPh>
    <phoneticPr fontId="1"/>
  </si>
  <si>
    <t>本見積書の有効期限</t>
    <rPh sb="5" eb="9">
      <t>ユウコウキゲン</t>
    </rPh>
    <phoneticPr fontId="1"/>
  </si>
  <si>
    <t>消費税</t>
    <phoneticPr fontId="1"/>
  </si>
  <si>
    <r>
      <rPr>
        <b/>
        <sz val="11"/>
        <color theme="1"/>
        <rFont val="Meiryo UI"/>
        <family val="3"/>
        <charset val="128"/>
      </rPr>
      <t>本見積書の発行元</t>
    </r>
    <r>
      <rPr>
        <sz val="11"/>
        <color theme="1"/>
        <rFont val="Meiryo UI"/>
        <family val="3"/>
        <charset val="128"/>
      </rPr>
      <t>の</t>
    </r>
    <r>
      <rPr>
        <b/>
        <sz val="11"/>
        <color theme="1"/>
        <rFont val="Meiryo UI"/>
        <family val="3"/>
        <charset val="128"/>
      </rPr>
      <t>販売店、販売会社</t>
    </r>
    <r>
      <rPr>
        <sz val="11"/>
        <color theme="1"/>
        <rFont val="Meiryo UI"/>
        <family val="3"/>
        <charset val="128"/>
      </rPr>
      <t>の以下の情報があること。</t>
    </r>
    <rPh sb="0" eb="4">
      <t>ホンミツモリショ</t>
    </rPh>
    <rPh sb="5" eb="7">
      <t>ハッコウ</t>
    </rPh>
    <rPh sb="7" eb="8">
      <t>モト</t>
    </rPh>
    <rPh sb="9" eb="12">
      <t>ハンバイテン</t>
    </rPh>
    <rPh sb="13" eb="17">
      <t>ハンバイカイシャ</t>
    </rPh>
    <rPh sb="18" eb="20">
      <t>イカ</t>
    </rPh>
    <rPh sb="21" eb="23">
      <t>ジョウホウ</t>
    </rPh>
    <phoneticPr fontId="1"/>
  </si>
  <si>
    <r>
      <t>本補助事業に申請した</t>
    </r>
    <r>
      <rPr>
        <b/>
        <sz val="11"/>
        <color theme="1"/>
        <rFont val="Meiryo UI"/>
        <family val="3"/>
        <charset val="128"/>
      </rPr>
      <t>代表申請者</t>
    </r>
    <r>
      <rPr>
        <sz val="11"/>
        <color theme="1"/>
        <rFont val="Meiryo UI"/>
        <family val="3"/>
        <charset val="128"/>
      </rPr>
      <t>または、</t>
    </r>
    <r>
      <rPr>
        <b/>
        <sz val="11"/>
        <color theme="1"/>
        <rFont val="Meiryo UI"/>
        <family val="3"/>
        <charset val="128"/>
      </rPr>
      <t>共同申請者</t>
    </r>
    <r>
      <rPr>
        <sz val="11"/>
        <color theme="1"/>
        <rFont val="Meiryo UI"/>
        <family val="3"/>
        <charset val="128"/>
      </rPr>
      <t>の</t>
    </r>
    <r>
      <rPr>
        <b/>
        <sz val="11"/>
        <color theme="1"/>
        <rFont val="Meiryo UI"/>
        <family val="3"/>
        <charset val="128"/>
      </rPr>
      <t>法人名</t>
    </r>
    <r>
      <rPr>
        <sz val="11"/>
        <color theme="1"/>
        <rFont val="Meiryo UI"/>
        <family val="3"/>
        <charset val="128"/>
      </rPr>
      <t>の記載があること。</t>
    </r>
    <rPh sb="0" eb="5">
      <t>ホンホジョジギョウ</t>
    </rPh>
    <rPh sb="6" eb="8">
      <t>シンセイ</t>
    </rPh>
    <rPh sb="10" eb="15">
      <t>ダイヒョウシンセイシャ</t>
    </rPh>
    <rPh sb="19" eb="24">
      <t>キョウドウシンセイシャ</t>
    </rPh>
    <rPh sb="25" eb="28">
      <t>ホウジンメイ</t>
    </rPh>
    <rPh sb="29" eb="31">
      <t>キサイ</t>
    </rPh>
    <phoneticPr fontId="1"/>
  </si>
  <si>
    <t>OBD-R05</t>
    <phoneticPr fontId="1"/>
  </si>
  <si>
    <t>車速センサー用ハーネス</t>
    <phoneticPr fontId="1"/>
  </si>
  <si>
    <t>ハンディテンキー</t>
    <phoneticPr fontId="1"/>
  </si>
  <si>
    <t>ハンディテンキー用ハーネス</t>
    <phoneticPr fontId="1"/>
  </si>
  <si>
    <t>取り付けブラケット</t>
    <phoneticPr fontId="1"/>
  </si>
  <si>
    <t>取付/設定費</t>
    <phoneticPr fontId="1"/>
  </si>
  <si>
    <t>年間利用料</t>
    <phoneticPr fontId="1"/>
  </si>
  <si>
    <t>動態管理ソフト</t>
    <phoneticPr fontId="1"/>
  </si>
  <si>
    <t>セットアップ費</t>
    <phoneticPr fontId="1"/>
  </si>
  <si>
    <t>システム設備</t>
  </si>
  <si>
    <t>O-brd dvcs</t>
    <phoneticPr fontId="1"/>
  </si>
  <si>
    <t>PLS2c</t>
    <phoneticPr fontId="1"/>
  </si>
  <si>
    <t>PLS2H</t>
    <phoneticPr fontId="1"/>
  </si>
  <si>
    <t>Snr4c</t>
    <phoneticPr fontId="1"/>
  </si>
  <si>
    <t>Snr4H</t>
    <phoneticPr fontId="1"/>
  </si>
  <si>
    <t>HNDK6</t>
    <phoneticPr fontId="1"/>
  </si>
  <si>
    <t>HNDK7H</t>
    <phoneticPr fontId="1"/>
  </si>
  <si>
    <t>TRK8BLK</t>
    <phoneticPr fontId="1"/>
  </si>
  <si>
    <t>TRK8_setteihi</t>
    <phoneticPr fontId="1"/>
  </si>
  <si>
    <t>MH2c</t>
    <phoneticPr fontId="1"/>
  </si>
  <si>
    <t>Y utlz mtrl</t>
    <phoneticPr fontId="1"/>
  </si>
  <si>
    <t>DTKSFT</t>
    <phoneticPr fontId="1"/>
  </si>
  <si>
    <t>SETUP</t>
    <phoneticPr fontId="1"/>
  </si>
  <si>
    <t>式</t>
    <rPh sb="0" eb="1">
      <t>シキ</t>
    </rPh>
    <phoneticPr fontId="1"/>
  </si>
  <si>
    <t>台</t>
    <rPh sb="0" eb="1">
      <t>ダイ</t>
    </rPh>
    <phoneticPr fontId="1"/>
  </si>
  <si>
    <r>
      <rPr>
        <sz val="11"/>
        <color theme="1"/>
        <rFont val="Segoe UI Symbol"/>
        <family val="2"/>
      </rPr>
      <t>⚫</t>
    </r>
    <r>
      <rPr>
        <sz val="11"/>
        <color theme="1"/>
        <rFont val="Meiryo UI"/>
        <family val="2"/>
        <charset val="128"/>
      </rPr>
      <t>補助対象外の経費がある場合は、</t>
    </r>
    <r>
      <rPr>
        <b/>
        <sz val="11"/>
        <color rgb="FFFF0000"/>
        <rFont val="Meiryo UI"/>
        <family val="3"/>
        <charset val="128"/>
      </rPr>
      <t>極力、補助対象経費と補助対象外とで見積書を分けて取得を推奨</t>
    </r>
    <rPh sb="1" eb="6">
      <t>ホジョタイショウガイ</t>
    </rPh>
    <rPh sb="7" eb="9">
      <t>ケイヒ</t>
    </rPh>
    <rPh sb="12" eb="14">
      <t>バアイ</t>
    </rPh>
    <rPh sb="16" eb="18">
      <t>キョクリョク</t>
    </rPh>
    <rPh sb="19" eb="23">
      <t>ホジョタイショウ</t>
    </rPh>
    <rPh sb="23" eb="25">
      <t>ケイヒ</t>
    </rPh>
    <rPh sb="26" eb="31">
      <t>ホジョタイショウガイ</t>
    </rPh>
    <rPh sb="33" eb="36">
      <t>ミツモリショ</t>
    </rPh>
    <rPh sb="37" eb="38">
      <t>ワ</t>
    </rPh>
    <rPh sb="40" eb="42">
      <t>シュトク</t>
    </rPh>
    <rPh sb="43" eb="45">
      <t>スイショウ</t>
    </rPh>
    <phoneticPr fontId="1"/>
  </si>
  <si>
    <t>◆見積書取得時の注意点◆</t>
    <rPh sb="1" eb="4">
      <t>ミツモリショ</t>
    </rPh>
    <rPh sb="4" eb="7">
      <t>シュトクジ</t>
    </rPh>
    <rPh sb="8" eb="11">
      <t>チュウイテン</t>
    </rPh>
    <phoneticPr fontId="1"/>
  </si>
  <si>
    <t>設計開発費</t>
  </si>
  <si>
    <r>
      <rPr>
        <sz val="11"/>
        <color theme="1"/>
        <rFont val="Segoe UI Symbol"/>
        <family val="3"/>
      </rPr>
      <t>⚫</t>
    </r>
    <r>
      <rPr>
        <sz val="11"/>
        <color theme="1"/>
        <rFont val="Meiryo UI"/>
        <family val="3"/>
        <charset val="128"/>
      </rPr>
      <t>見積書については、</t>
    </r>
    <r>
      <rPr>
        <b/>
        <sz val="11"/>
        <color theme="1"/>
        <rFont val="Meiryo UI"/>
        <family val="3"/>
        <charset val="128"/>
      </rPr>
      <t>同一機種</t>
    </r>
    <r>
      <rPr>
        <sz val="11"/>
        <color theme="1"/>
        <rFont val="Meiryo UI"/>
        <family val="3"/>
        <charset val="128"/>
      </rPr>
      <t>の機器で</t>
    </r>
    <r>
      <rPr>
        <b/>
        <sz val="11"/>
        <color theme="1"/>
        <rFont val="Meiryo UI"/>
        <family val="3"/>
        <charset val="128"/>
      </rPr>
      <t>２社以上から取得</t>
    </r>
    <r>
      <rPr>
        <sz val="11"/>
        <color theme="1"/>
        <rFont val="Meiryo UI"/>
        <family val="3"/>
        <charset val="128"/>
      </rPr>
      <t>すること。</t>
    </r>
    <rPh sb="1" eb="4">
      <t>ミツモリショ</t>
    </rPh>
    <rPh sb="10" eb="14">
      <t>ドウイツキシュ</t>
    </rPh>
    <rPh sb="15" eb="17">
      <t>キキ</t>
    </rPh>
    <rPh sb="19" eb="22">
      <t>シャイジョウ</t>
    </rPh>
    <rPh sb="24" eb="26">
      <t>シュトク</t>
    </rPh>
    <phoneticPr fontId="1"/>
  </si>
  <si>
    <r>
      <rPr>
        <sz val="11"/>
        <color theme="1"/>
        <rFont val="Segoe UI Symbol"/>
        <family val="2"/>
      </rPr>
      <t>⚫</t>
    </r>
    <r>
      <rPr>
        <b/>
        <sz val="11"/>
        <color theme="1"/>
        <rFont val="Meiryo UI"/>
        <family val="3"/>
        <charset val="128"/>
      </rPr>
      <t>２社以上の見積書が取得できない</t>
    </r>
    <r>
      <rPr>
        <sz val="11"/>
        <color theme="1"/>
        <rFont val="Meiryo UI"/>
        <family val="3"/>
        <charset val="128"/>
      </rPr>
      <t>場合は、</t>
    </r>
    <r>
      <rPr>
        <b/>
        <sz val="11"/>
        <color theme="1"/>
        <rFont val="Meiryo UI"/>
        <family val="3"/>
        <charset val="128"/>
      </rPr>
      <t>理由書を提出</t>
    </r>
    <r>
      <rPr>
        <sz val="11"/>
        <color theme="1"/>
        <rFont val="Meiryo UI"/>
        <family val="3"/>
        <charset val="128"/>
      </rPr>
      <t>すること。</t>
    </r>
    <rPh sb="2" eb="5">
      <t>シャイジョウ</t>
    </rPh>
    <rPh sb="6" eb="9">
      <t>ミツモリショ</t>
    </rPh>
    <rPh sb="10" eb="12">
      <t>シュトク</t>
    </rPh>
    <rPh sb="16" eb="18">
      <t>バアイ</t>
    </rPh>
    <rPh sb="20" eb="23">
      <t>リユウショ</t>
    </rPh>
    <rPh sb="24" eb="26">
      <t>テイシュツ</t>
    </rPh>
    <phoneticPr fontId="1"/>
  </si>
  <si>
    <t>申請者名</t>
    <rPh sb="0" eb="3">
      <t>シンセイシャ</t>
    </rPh>
    <rPh sb="3" eb="4">
      <t>メイ</t>
    </rPh>
    <phoneticPr fontId="1"/>
  </si>
  <si>
    <r>
      <t>交付申請書別紙の作成時に参考となるため「</t>
    </r>
    <r>
      <rPr>
        <b/>
        <sz val="11"/>
        <color theme="1"/>
        <rFont val="Meiryo UI"/>
        <family val="3"/>
        <charset val="128"/>
      </rPr>
      <t>項目</t>
    </r>
    <r>
      <rPr>
        <sz val="11"/>
        <color theme="1"/>
        <rFont val="Meiryo UI"/>
        <family val="3"/>
        <charset val="128"/>
      </rPr>
      <t>」は可能な限り明記があることが望ましい。</t>
    </r>
    <rPh sb="10" eb="11">
      <t>ジ</t>
    </rPh>
    <rPh sb="12" eb="14">
      <t>サンコウ</t>
    </rPh>
    <rPh sb="20" eb="22">
      <t>コウモク</t>
    </rPh>
    <rPh sb="24" eb="26">
      <t>カノウ</t>
    </rPh>
    <rPh sb="27" eb="28">
      <t>カギ</t>
    </rPh>
    <rPh sb="29" eb="31">
      <t>メイキ</t>
    </rPh>
    <rPh sb="37" eb="38">
      <t>ノゾ</t>
    </rPh>
    <phoneticPr fontId="1"/>
  </si>
  <si>
    <t>品名　型式</t>
    <rPh sb="0" eb="2">
      <t>ヒンメイ</t>
    </rPh>
    <rPh sb="3" eb="5">
      <t>カタシキ</t>
    </rPh>
    <phoneticPr fontId="1"/>
  </si>
  <si>
    <t>単価　金額</t>
    <phoneticPr fontId="1"/>
  </si>
  <si>
    <t>数量（単位）</t>
    <rPh sb="0" eb="2">
      <t>スウリョウ</t>
    </rPh>
    <rPh sb="3" eb="5">
      <t>タンイ</t>
    </rPh>
    <phoneticPr fontId="1"/>
  </si>
  <si>
    <t>数量の明記があること。</t>
    <rPh sb="0" eb="2">
      <t>スウリョウ</t>
    </rPh>
    <rPh sb="3" eb="5">
      <t>メイキ</t>
    </rPh>
    <phoneticPr fontId="1"/>
  </si>
  <si>
    <t>単価並びにそれに乗算した金額があること。</t>
    <rPh sb="0" eb="2">
      <t>タンカ</t>
    </rPh>
    <rPh sb="2" eb="3">
      <t>ナラ</t>
    </rPh>
    <rPh sb="8" eb="10">
      <t>ジョウサン</t>
    </rPh>
    <rPh sb="12" eb="14">
      <t>キンガク</t>
    </rPh>
    <phoneticPr fontId="1"/>
  </si>
  <si>
    <t>法人名/住所（支店、支社の所在地も可）/担当者名</t>
    <rPh sb="0" eb="3">
      <t>ホウジンメイ</t>
    </rPh>
    <phoneticPr fontId="1"/>
  </si>
  <si>
    <t>合計金額</t>
    <rPh sb="0" eb="4">
      <t>ゴウケイキンガク</t>
    </rPh>
    <phoneticPr fontId="1"/>
  </si>
  <si>
    <t>税込・税抜・消費税の記載があること。</t>
    <rPh sb="0" eb="2">
      <t>ゼイコ</t>
    </rPh>
    <rPh sb="3" eb="5">
      <t>ゼイヌキ</t>
    </rPh>
    <rPh sb="6" eb="9">
      <t>ショウヒゼイ</t>
    </rPh>
    <rPh sb="10" eb="12">
      <t>キサイ</t>
    </rPh>
    <phoneticPr fontId="1"/>
  </si>
  <si>
    <t>支払条件</t>
    <rPh sb="0" eb="4">
      <t>シハライジョウケン</t>
    </rPh>
    <phoneticPr fontId="1"/>
  </si>
  <si>
    <r>
      <t>原則</t>
    </r>
    <r>
      <rPr>
        <sz val="11"/>
        <color rgb="FFFF0000"/>
        <rFont val="Meiryo UI"/>
        <family val="3"/>
        <charset val="128"/>
      </rPr>
      <t>金融機関振込</t>
    </r>
    <rPh sb="0" eb="2">
      <t>ゲンソク</t>
    </rPh>
    <phoneticPr fontId="1"/>
  </si>
  <si>
    <t>見積書番号</t>
    <phoneticPr fontId="1"/>
  </si>
  <si>
    <t>ある場合のみ記入</t>
    <rPh sb="2" eb="4">
      <t>バアイ</t>
    </rPh>
    <rPh sb="6" eb="8">
      <t>キニュウ</t>
    </rPh>
    <phoneticPr fontId="1"/>
  </si>
  <si>
    <t>見積作成日</t>
    <phoneticPr fontId="1"/>
  </si>
  <si>
    <t>記載があること。</t>
    <rPh sb="0" eb="2">
      <t>キサイ</t>
    </rPh>
    <phoneticPr fontId="1"/>
  </si>
  <si>
    <t>見積有効期限</t>
    <phoneticPr fontId="1"/>
  </si>
  <si>
    <t>有効期限内であること。交付決定後、購入時に有効期限が切れている場合は、再取得となる。</t>
    <rPh sb="0" eb="2">
      <t>ユウコウ</t>
    </rPh>
    <rPh sb="2" eb="4">
      <t>キゲン</t>
    </rPh>
    <rPh sb="4" eb="5">
      <t>ナイ</t>
    </rPh>
    <rPh sb="11" eb="16">
      <t>コウフケッテイゴ</t>
    </rPh>
    <rPh sb="17" eb="20">
      <t>コウニュウジ</t>
    </rPh>
    <rPh sb="21" eb="25">
      <t>ユウコウキゲン</t>
    </rPh>
    <rPh sb="26" eb="27">
      <t>キ</t>
    </rPh>
    <rPh sb="31" eb="33">
      <t>バアイ</t>
    </rPh>
    <rPh sb="35" eb="38">
      <t>サイシュトク</t>
    </rPh>
    <phoneticPr fontId="1"/>
  </si>
  <si>
    <t>販売会社の情報</t>
    <rPh sb="0" eb="2">
      <t>ハンバイ</t>
    </rPh>
    <rPh sb="2" eb="4">
      <t>カイシャ</t>
    </rPh>
    <rPh sb="5" eb="7">
      <t>ジョウホウ</t>
    </rPh>
    <phoneticPr fontId="1"/>
  </si>
  <si>
    <r>
      <rPr>
        <b/>
        <sz val="11"/>
        <color theme="1"/>
        <rFont val="Meiryo UI"/>
        <family val="3"/>
        <charset val="128"/>
      </rPr>
      <t>使用機器部品一覧</t>
    </r>
    <r>
      <rPr>
        <sz val="11"/>
        <color theme="1"/>
        <rFont val="Meiryo UI"/>
        <family val="3"/>
        <charset val="128"/>
      </rPr>
      <t>に記載した、トラック事業者と荷主等と連携し</t>
    </r>
    <r>
      <rPr>
        <b/>
        <sz val="11"/>
        <color theme="1"/>
        <rFont val="Meiryo UI"/>
        <family val="3"/>
        <charset val="128"/>
      </rPr>
      <t>取組に必要なすべての機器の記載</t>
    </r>
    <r>
      <rPr>
        <sz val="11"/>
        <color theme="1"/>
        <rFont val="Meiryo UI"/>
        <family val="3"/>
        <charset val="128"/>
      </rPr>
      <t>があること。</t>
    </r>
    <rPh sb="0" eb="8">
      <t>シヨウキキブヒンイチラン</t>
    </rPh>
    <rPh sb="9" eb="11">
      <t>キサイ</t>
    </rPh>
    <rPh sb="18" eb="21">
      <t>ジギョウシャ</t>
    </rPh>
    <rPh sb="24" eb="25">
      <t>トウ</t>
    </rPh>
    <phoneticPr fontId="1"/>
  </si>
  <si>
    <t>左記に記載の通り、本フォーマット以外の書式でも提出可能</t>
    <phoneticPr fontId="1"/>
  </si>
  <si>
    <r>
      <rPr>
        <sz val="11"/>
        <color theme="1"/>
        <rFont val="Segoe UI Symbol"/>
        <family val="2"/>
      </rPr>
      <t>⚫</t>
    </r>
    <r>
      <rPr>
        <sz val="11"/>
        <color theme="1"/>
        <rFont val="Meiryo UI"/>
        <family val="2"/>
        <charset val="128"/>
      </rPr>
      <t>取得時には以下を留意すること。</t>
    </r>
    <rPh sb="1" eb="4">
      <t>シュトクジ</t>
    </rPh>
    <rPh sb="6" eb="8">
      <t>イカ</t>
    </rPh>
    <rPh sb="9" eb="11">
      <t>リュウイ</t>
    </rPh>
    <phoneticPr fontId="1"/>
  </si>
  <si>
    <t>【記入例】</t>
    <phoneticPr fontId="1"/>
  </si>
  <si>
    <t>※「一式」などまとめて記載されている場合は、導入機器などの確認ができないため、詳細がわかる見積書を取得すること。</t>
    <rPh sb="2" eb="4">
      <t>イッシキ</t>
    </rPh>
    <rPh sb="11" eb="13">
      <t>キサイ</t>
    </rPh>
    <rPh sb="18" eb="20">
      <t>バアイ</t>
    </rPh>
    <rPh sb="22" eb="26">
      <t>ドウニュウキキ</t>
    </rPh>
    <rPh sb="29" eb="31">
      <t>カクニン</t>
    </rPh>
    <rPh sb="39" eb="41">
      <t>ショウサイ</t>
    </rPh>
    <rPh sb="45" eb="48">
      <t>ミツモリショ</t>
    </rPh>
    <rPh sb="49" eb="51">
      <t>シュトク</t>
    </rPh>
    <phoneticPr fontId="1"/>
  </si>
  <si>
    <t>電話番号/E - m a i l（FAX：空欄可）</t>
    <rPh sb="0" eb="4">
      <t>デンワバンゴウ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</si>
</sst>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F800]dddd\,\ mmmm\ dd\,\ yyyy"/>
    <numFmt numFmtId="177" formatCode="#,##0_ "/>
  </numFmts>
  <fonts count="2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8"/>
      <color theme="3"/>
      <name val="ＭＳ Ｐゴシック"/>
      <family val="2"/>
      <charset val="128"/>
      <scheme val="major"/>
    </font>
    <font>
      <sz val="11"/>
      <color theme="1"/>
      <name val="Meiryo UI"/>
      <family val="3"/>
      <charset val="128"/>
    </font>
    <font>
      <b/>
      <sz val="11"/>
      <color theme="1"/>
      <name val="Meiryo UI"/>
      <family val="3"/>
      <charset val="128"/>
    </font>
    <font>
      <sz val="22"/>
      <color theme="1"/>
      <name val="Meiryo UI"/>
      <family val="3"/>
      <charset val="128"/>
    </font>
    <font>
      <sz val="11"/>
      <color rgb="FFFF0000"/>
      <name val="Meiryo UI"/>
      <family val="3"/>
      <charset val="128"/>
    </font>
    <font>
      <sz val="11"/>
      <name val="Meiryo UI"/>
      <family val="3"/>
      <charset val="128"/>
    </font>
    <font>
      <b/>
      <sz val="12"/>
      <color rgb="FFFF0000"/>
      <name val="Meiryo UI"/>
      <family val="3"/>
      <charset val="128"/>
    </font>
    <font>
      <sz val="16"/>
      <color rgb="FFFF0000"/>
      <name val="Meiryo UI"/>
      <family val="3"/>
      <charset val="128"/>
    </font>
    <font>
      <b/>
      <sz val="14"/>
      <color rgb="FFFF0000"/>
      <name val="Meiryo UI"/>
      <family val="3"/>
      <charset val="128"/>
    </font>
    <font>
      <sz val="10"/>
      <color rgb="FFFF0000"/>
      <name val="Meiryo UI"/>
      <family val="3"/>
      <charset val="128"/>
    </font>
    <font>
      <b/>
      <sz val="10"/>
      <color rgb="FFFF0000"/>
      <name val="Meiryo UI"/>
      <family val="3"/>
      <charset val="128"/>
    </font>
    <font>
      <b/>
      <sz val="11"/>
      <color rgb="FFFF0000"/>
      <name val="Meiryo UI"/>
      <family val="3"/>
      <charset val="128"/>
    </font>
    <font>
      <b/>
      <sz val="16"/>
      <color rgb="FFFF0000"/>
      <name val="Meiryo UI"/>
      <family val="3"/>
      <charset val="128"/>
    </font>
    <font>
      <sz val="11"/>
      <color theme="1"/>
      <name val="Segoe UI Symbol"/>
      <family val="3"/>
    </font>
    <font>
      <sz val="11"/>
      <color theme="1"/>
      <name val="Meiryo UI"/>
      <family val="2"/>
      <charset val="128"/>
    </font>
    <font>
      <sz val="11"/>
      <color theme="1"/>
      <name val="Segoe UI Symbol"/>
      <family val="2"/>
    </font>
    <font>
      <sz val="11"/>
      <color rgb="FFFF0000"/>
      <name val="Meiryo UI"/>
      <family val="2"/>
      <charset val="128"/>
    </font>
    <font>
      <b/>
      <sz val="14"/>
      <color theme="1"/>
      <name val="Meiryo UI"/>
      <family val="3"/>
      <charset val="128"/>
    </font>
    <font>
      <b/>
      <sz val="12"/>
      <color theme="1"/>
      <name val="Meiryo UI"/>
      <family val="3"/>
      <charset val="128"/>
    </font>
    <font>
      <sz val="18"/>
      <name val="ＭＳ Ｐゴシック"/>
      <family val="2"/>
      <charset val="128"/>
      <scheme val="major"/>
    </font>
    <font>
      <u/>
      <sz val="11"/>
      <color theme="1"/>
      <name val="Meiryo UI"/>
      <family val="3"/>
      <charset val="128"/>
    </font>
    <font>
      <u/>
      <sz val="11"/>
      <name val="Meiryo UI"/>
      <family val="3"/>
      <charset val="128"/>
    </font>
    <font>
      <sz val="14"/>
      <color rgb="FFFF0000"/>
      <name val="Meiryo UI"/>
      <family val="3"/>
      <charset val="128"/>
    </font>
    <font>
      <sz val="12"/>
      <color theme="1"/>
      <name val="Meiryo UI"/>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0A0A0"/>
        <bgColor indexed="64"/>
      </patternFill>
    </fill>
    <fill>
      <patternFill patternType="solid">
        <fgColor rgb="FFFFFFCC"/>
        <bgColor indexed="64"/>
      </patternFill>
    </fill>
    <fill>
      <patternFill patternType="solid">
        <fgColor rgb="FFF9EEED"/>
        <bgColor indexed="64"/>
      </patternFill>
    </fill>
    <fill>
      <patternFill patternType="solid">
        <fgColor theme="3" tint="0.79998168889431442"/>
        <bgColor indexed="64"/>
      </patternFill>
    </fill>
  </fills>
  <borders count="1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indexed="64"/>
      </left>
      <right style="thin">
        <color rgb="FFFF0000"/>
      </right>
      <top/>
      <bottom/>
      <diagonal/>
    </border>
    <border>
      <left style="thin">
        <color indexed="64"/>
      </left>
      <right/>
      <top style="thin">
        <color indexed="64"/>
      </top>
      <bottom style="hair">
        <color indexed="64"/>
      </bottom>
      <diagonal/>
    </border>
    <border>
      <left/>
      <right style="thin">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style="thin">
        <color indexed="64"/>
      </right>
      <top style="medium">
        <color rgb="FFFF0000"/>
      </top>
      <bottom/>
      <diagonal/>
    </border>
    <border>
      <left style="thin">
        <color indexed="64"/>
      </left>
      <right/>
      <top style="medium">
        <color rgb="FFFF0000"/>
      </top>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right/>
      <top style="medium">
        <color rgb="FFFF0000"/>
      </top>
      <bottom style="thin">
        <color indexed="64"/>
      </bottom>
      <diagonal/>
    </border>
    <border>
      <left style="thin">
        <color indexed="64"/>
      </left>
      <right style="medium">
        <color rgb="FFFF0000"/>
      </right>
      <top style="thin">
        <color indexed="64"/>
      </top>
      <bottom/>
      <diagonal/>
    </border>
    <border>
      <left style="thin">
        <color indexed="64"/>
      </left>
      <right style="medium">
        <color rgb="FFFF0000"/>
      </right>
      <top style="hair">
        <color indexed="64"/>
      </top>
      <bottom style="hair">
        <color indexed="64"/>
      </bottom>
      <diagonal/>
    </border>
    <border>
      <left/>
      <right/>
      <top style="hair">
        <color indexed="64"/>
      </top>
      <bottom style="medium">
        <color rgb="FFFF0000"/>
      </bottom>
      <diagonal/>
    </border>
    <border>
      <left style="thin">
        <color indexed="64"/>
      </left>
      <right style="thin">
        <color indexed="64"/>
      </right>
      <top style="hair">
        <color indexed="64"/>
      </top>
      <bottom style="medium">
        <color rgb="FFFF0000"/>
      </bottom>
      <diagonal/>
    </border>
    <border>
      <left style="thin">
        <color indexed="64"/>
      </left>
      <right style="medium">
        <color rgb="FFFF0000"/>
      </right>
      <top style="hair">
        <color indexed="64"/>
      </top>
      <bottom style="medium">
        <color rgb="FFFF0000"/>
      </bottom>
      <diagonal/>
    </border>
    <border>
      <left style="medium">
        <color rgb="FFFF0000"/>
      </left>
      <right/>
      <top style="medium">
        <color rgb="FFFF0000"/>
      </top>
      <bottom style="thin">
        <color indexed="64"/>
      </bottom>
      <diagonal/>
    </border>
    <border>
      <left/>
      <right style="medium">
        <color indexed="64"/>
      </right>
      <top style="medium">
        <color rgb="FFFF0000"/>
      </top>
      <bottom style="thin">
        <color indexed="64"/>
      </bottom>
      <diagonal/>
    </border>
    <border>
      <left style="medium">
        <color indexed="64"/>
      </left>
      <right/>
      <top style="medium">
        <color rgb="FFFF0000"/>
      </top>
      <bottom/>
      <diagonal/>
    </border>
    <border>
      <left/>
      <right style="medium">
        <color rgb="FFFF0000"/>
      </right>
      <top style="medium">
        <color rgb="FFFF0000"/>
      </top>
      <bottom style="thin">
        <color indexed="64"/>
      </bottom>
      <diagonal/>
    </border>
    <border>
      <left/>
      <right style="medium">
        <color indexed="64"/>
      </right>
      <top/>
      <bottom style="medium">
        <color rgb="FFFF0000"/>
      </bottom>
      <diagonal/>
    </border>
    <border>
      <left style="medium">
        <color indexed="64"/>
      </left>
      <right/>
      <top style="thin">
        <color indexed="64"/>
      </top>
      <bottom style="medium">
        <color rgb="FFFF0000"/>
      </bottom>
      <diagonal/>
    </border>
    <border>
      <left style="medium">
        <color rgb="FFFF0000"/>
      </left>
      <right/>
      <top style="hair">
        <color indexed="64"/>
      </top>
      <bottom style="hair">
        <color indexed="64"/>
      </bottom>
      <diagonal/>
    </border>
    <border>
      <left style="medium">
        <color rgb="FFFF0000"/>
      </left>
      <right/>
      <top style="hair">
        <color indexed="64"/>
      </top>
      <bottom style="medium">
        <color rgb="FFFF0000"/>
      </bottom>
      <diagonal/>
    </border>
    <border>
      <left/>
      <right style="thin">
        <color indexed="64"/>
      </right>
      <top style="medium">
        <color rgb="FFFF0000"/>
      </top>
      <bottom/>
      <diagonal/>
    </border>
    <border>
      <left/>
      <right style="thin">
        <color indexed="64"/>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rgb="FFFF0000"/>
      </left>
      <right/>
      <top style="thin">
        <color indexed="64"/>
      </top>
      <bottom style="hair">
        <color indexed="64"/>
      </bottom>
      <diagonal/>
    </border>
    <border>
      <left/>
      <right style="medium">
        <color rgb="FFFF0000"/>
      </right>
      <top style="thin">
        <color indexed="64"/>
      </top>
      <bottom style="hair">
        <color indexed="64"/>
      </bottom>
      <diagonal/>
    </border>
    <border>
      <left/>
      <right style="medium">
        <color rgb="FFFF0000"/>
      </right>
      <top style="hair">
        <color indexed="64"/>
      </top>
      <bottom style="hair">
        <color indexed="64"/>
      </bottom>
      <diagonal/>
    </border>
    <border>
      <left/>
      <right style="medium">
        <color rgb="FFFF0000"/>
      </right>
      <top style="hair">
        <color indexed="64"/>
      </top>
      <bottom style="medium">
        <color rgb="FFFF0000"/>
      </bottom>
      <diagonal/>
    </border>
  </borders>
  <cellStyleXfs count="3">
    <xf numFmtId="0" fontId="0" fillId="0" borderId="0"/>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334">
    <xf numFmtId="0" fontId="0" fillId="0" borderId="0" xfId="0"/>
    <xf numFmtId="0" fontId="0" fillId="0" borderId="0" xfId="0" applyAlignment="1">
      <alignment horizontal="center" vertical="center"/>
    </xf>
    <xf numFmtId="0" fontId="0" fillId="0" borderId="9" xfId="0" applyBorder="1" applyAlignment="1">
      <alignment horizontal="center" vertical="center"/>
    </xf>
    <xf numFmtId="5" fontId="0" fillId="0" borderId="9" xfId="0" applyNumberFormat="1" applyBorder="1" applyAlignment="1">
      <alignment horizontal="right" vertical="center"/>
    </xf>
    <xf numFmtId="0" fontId="0" fillId="2" borderId="9" xfId="0" applyFill="1" applyBorder="1" applyAlignment="1">
      <alignment horizontal="center" vertical="center"/>
    </xf>
    <xf numFmtId="5" fontId="0" fillId="0" borderId="9" xfId="0" applyNumberFormat="1" applyBorder="1" applyAlignment="1">
      <alignment horizontal="center" vertical="center"/>
    </xf>
    <xf numFmtId="0" fontId="4" fillId="0" borderId="0" xfId="0" applyFont="1"/>
    <xf numFmtId="0" fontId="4" fillId="3" borderId="0" xfId="0" applyFont="1" applyFill="1"/>
    <xf numFmtId="0" fontId="4" fillId="2" borderId="9" xfId="0" applyFont="1" applyFill="1" applyBorder="1" applyAlignment="1">
      <alignment horizontal="center" vertical="center"/>
    </xf>
    <xf numFmtId="0" fontId="4" fillId="2" borderId="42" xfId="0" applyFont="1" applyFill="1" applyBorder="1" applyAlignment="1">
      <alignment vertical="center"/>
    </xf>
    <xf numFmtId="0" fontId="4" fillId="2" borderId="22" xfId="0" applyFont="1" applyFill="1" applyBorder="1" applyAlignment="1">
      <alignment vertical="center"/>
    </xf>
    <xf numFmtId="0" fontId="4" fillId="2" borderId="25" xfId="0" applyFont="1" applyFill="1" applyBorder="1" applyAlignment="1">
      <alignment vertical="center"/>
    </xf>
    <xf numFmtId="0" fontId="4" fillId="2" borderId="14" xfId="0" applyFont="1" applyFill="1" applyBorder="1" applyAlignment="1">
      <alignment vertical="center"/>
    </xf>
    <xf numFmtId="0" fontId="7" fillId="3" borderId="0" xfId="0" applyFont="1" applyFill="1"/>
    <xf numFmtId="0" fontId="7" fillId="0" borderId="0" xfId="0" applyFont="1" applyAlignment="1">
      <alignment horizontal="center" vertical="center"/>
    </xf>
    <xf numFmtId="0" fontId="4" fillId="0" borderId="0" xfId="0" applyFont="1" applyAlignment="1">
      <alignment vertical="top"/>
    </xf>
    <xf numFmtId="0" fontId="25" fillId="5" borderId="0" xfId="0" applyFont="1" applyFill="1" applyAlignment="1">
      <alignment horizontal="centerContinuous" vertical="center"/>
    </xf>
    <xf numFmtId="0" fontId="4" fillId="0" borderId="0" xfId="0" applyFont="1" applyAlignment="1">
      <alignment horizontal="right"/>
    </xf>
    <xf numFmtId="0" fontId="22" fillId="7" borderId="0" xfId="2" applyFont="1" applyFill="1" applyAlignment="1" applyProtection="1">
      <alignment horizontal="left" vertical="center"/>
    </xf>
    <xf numFmtId="0" fontId="4" fillId="7" borderId="0" xfId="0" applyFont="1" applyFill="1"/>
    <xf numFmtId="0" fontId="7" fillId="7" borderId="0" xfId="0" applyFont="1" applyFill="1" applyAlignment="1">
      <alignment horizontal="left" vertical="center"/>
    </xf>
    <xf numFmtId="0" fontId="7" fillId="3" borderId="0" xfId="0" applyFont="1" applyFill="1" applyAlignment="1">
      <alignment horizontal="center" vertical="center"/>
    </xf>
    <xf numFmtId="0" fontId="10" fillId="0" borderId="0" xfId="0" applyFont="1" applyAlignment="1">
      <alignment vertical="center"/>
    </xf>
    <xf numFmtId="0" fontId="4" fillId="3" borderId="0" xfId="0" applyFont="1" applyFill="1" applyAlignment="1">
      <alignment horizontal="left" indent="1"/>
    </xf>
    <xf numFmtId="0" fontId="10" fillId="0" borderId="64" xfId="0" applyFont="1" applyBorder="1" applyAlignment="1">
      <alignment vertical="center"/>
    </xf>
    <xf numFmtId="0" fontId="4" fillId="3" borderId="64" xfId="0" applyFont="1" applyFill="1" applyBorder="1"/>
    <xf numFmtId="0" fontId="17" fillId="3" borderId="0" xfId="0" applyFont="1" applyFill="1" applyAlignment="1">
      <alignment horizontal="left" vertical="center" indent="1"/>
    </xf>
    <xf numFmtId="0" fontId="19" fillId="3" borderId="0" xfId="0" applyFont="1" applyFill="1" applyAlignment="1">
      <alignment horizontal="left" vertical="center" indent="2"/>
    </xf>
    <xf numFmtId="0" fontId="4" fillId="3" borderId="68" xfId="0" applyFont="1" applyFill="1" applyBorder="1" applyAlignment="1">
      <alignment vertical="center" wrapText="1"/>
    </xf>
    <xf numFmtId="0" fontId="14" fillId="3" borderId="0" xfId="0" applyFont="1" applyFill="1" applyAlignment="1">
      <alignment horizontal="center" vertical="center" shrinkToFit="1"/>
    </xf>
    <xf numFmtId="0" fontId="4" fillId="3" borderId="0" xfId="0" applyFont="1" applyFill="1" applyAlignment="1">
      <alignment vertical="center"/>
    </xf>
    <xf numFmtId="0" fontId="4" fillId="6" borderId="85" xfId="0" applyFont="1" applyFill="1" applyBorder="1" applyAlignment="1">
      <alignment horizontal="center" vertical="center"/>
    </xf>
    <xf numFmtId="176" fontId="4" fillId="6" borderId="89" xfId="0" applyNumberFormat="1" applyFont="1" applyFill="1" applyBorder="1" applyAlignment="1">
      <alignment horizontal="right" vertical="center"/>
    </xf>
    <xf numFmtId="0" fontId="4" fillId="6" borderId="90" xfId="0" applyFont="1" applyFill="1" applyBorder="1" applyAlignment="1">
      <alignment horizontal="right" vertical="center"/>
    </xf>
    <xf numFmtId="0" fontId="4" fillId="2" borderId="80"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35" xfId="0" applyFont="1" applyFill="1" applyBorder="1" applyAlignment="1">
      <alignment horizontal="center" vertical="center"/>
    </xf>
    <xf numFmtId="0" fontId="7" fillId="6" borderId="38" xfId="0" applyFont="1" applyFill="1" applyBorder="1" applyAlignment="1">
      <alignment horizontal="center" vertical="center"/>
    </xf>
    <xf numFmtId="0" fontId="14" fillId="3" borderId="0" xfId="0" applyFont="1" applyFill="1" applyAlignment="1">
      <alignment horizontal="center" vertical="center"/>
    </xf>
    <xf numFmtId="0" fontId="8" fillId="3" borderId="0" xfId="0" applyFont="1" applyFill="1" applyAlignment="1">
      <alignment horizontal="left"/>
    </xf>
    <xf numFmtId="0" fontId="20" fillId="3" borderId="0" xfId="0" applyFont="1" applyFill="1" applyAlignment="1">
      <alignment horizontal="right" vertical="center"/>
    </xf>
    <xf numFmtId="0" fontId="20" fillId="3" borderId="0" xfId="0" applyFont="1" applyFill="1" applyAlignment="1">
      <alignment horizontal="left" vertical="center"/>
    </xf>
    <xf numFmtId="0" fontId="7" fillId="6" borderId="100" xfId="0" applyFont="1" applyFill="1" applyBorder="1" applyAlignment="1">
      <alignment horizontal="center" vertical="center"/>
    </xf>
    <xf numFmtId="0" fontId="5" fillId="2" borderId="102" xfId="0" applyFont="1" applyFill="1" applyBorder="1" applyAlignment="1">
      <alignment horizontal="centerContinuous" vertical="center"/>
    </xf>
    <xf numFmtId="0" fontId="5" fillId="2" borderId="96" xfId="0" applyFont="1" applyFill="1" applyBorder="1" applyAlignment="1">
      <alignment horizontal="centerContinuous" vertical="center"/>
    </xf>
    <xf numFmtId="0" fontId="5" fillId="2" borderId="103" xfId="0" applyFont="1" applyFill="1" applyBorder="1" applyAlignment="1">
      <alignment horizontal="centerContinuous" vertical="center"/>
    </xf>
    <xf numFmtId="0" fontId="5" fillId="2" borderId="104" xfId="0" applyFont="1" applyFill="1" applyBorder="1" applyAlignment="1">
      <alignment horizontal="centerContinuous" vertical="center"/>
    </xf>
    <xf numFmtId="0" fontId="5" fillId="2" borderId="70" xfId="0" applyFont="1" applyFill="1" applyBorder="1" applyAlignment="1">
      <alignment horizontal="centerContinuous" vertical="center"/>
    </xf>
    <xf numFmtId="0" fontId="5" fillId="2" borderId="105" xfId="0" applyFont="1" applyFill="1" applyBorder="1" applyAlignment="1">
      <alignment horizontal="centerContinuous" vertical="center"/>
    </xf>
    <xf numFmtId="0" fontId="4" fillId="2" borderId="107" xfId="0" applyFont="1" applyFill="1" applyBorder="1" applyAlignment="1">
      <alignment vertical="center"/>
    </xf>
    <xf numFmtId="0" fontId="4" fillId="2" borderId="89" xfId="0" applyFont="1" applyFill="1" applyBorder="1" applyAlignment="1">
      <alignment vertical="center"/>
    </xf>
    <xf numFmtId="38" fontId="4" fillId="0" borderId="0" xfId="0" applyNumberFormat="1" applyFont="1"/>
    <xf numFmtId="0" fontId="24" fillId="3" borderId="0" xfId="0" applyFont="1" applyFill="1" applyAlignment="1">
      <alignment horizontal="left" vertical="center" shrinkToFit="1"/>
    </xf>
    <xf numFmtId="0" fontId="4" fillId="3" borderId="0" xfId="0" applyFont="1" applyFill="1" applyAlignment="1">
      <alignment horizontal="right"/>
    </xf>
    <xf numFmtId="0" fontId="4" fillId="3" borderId="66" xfId="0" applyFont="1" applyFill="1" applyBorder="1" applyAlignment="1">
      <alignment vertical="center" wrapText="1"/>
    </xf>
    <xf numFmtId="0" fontId="18" fillId="4" borderId="0" xfId="0" applyFont="1" applyFill="1"/>
    <xf numFmtId="0" fontId="4" fillId="3" borderId="23" xfId="0" applyFont="1" applyFill="1" applyBorder="1" applyAlignment="1">
      <alignment horizontal="center" vertical="center"/>
    </xf>
    <xf numFmtId="0" fontId="4" fillId="3" borderId="9" xfId="0" applyFont="1" applyFill="1" applyBorder="1"/>
    <xf numFmtId="176" fontId="4" fillId="3" borderId="32" xfId="0" applyNumberFormat="1" applyFont="1" applyFill="1" applyBorder="1" applyAlignment="1">
      <alignment horizontal="right" vertical="center"/>
    </xf>
    <xf numFmtId="176" fontId="4" fillId="3" borderId="33" xfId="0" applyNumberFormat="1" applyFont="1" applyFill="1" applyBorder="1" applyAlignment="1">
      <alignment horizontal="right" vertical="center"/>
    </xf>
    <xf numFmtId="0" fontId="4" fillId="2" borderId="16" xfId="0" applyFont="1" applyFill="1" applyBorder="1" applyAlignment="1">
      <alignment horizontal="center" vertical="center"/>
    </xf>
    <xf numFmtId="0" fontId="5" fillId="2" borderId="51" xfId="0" applyFont="1" applyFill="1" applyBorder="1" applyAlignment="1">
      <alignment horizontal="centerContinuous" vertical="center"/>
    </xf>
    <xf numFmtId="0" fontId="5" fillId="2" borderId="52" xfId="0" applyFont="1" applyFill="1" applyBorder="1" applyAlignment="1">
      <alignment horizontal="centerContinuous" vertical="center"/>
    </xf>
    <xf numFmtId="0" fontId="5" fillId="2" borderId="34" xfId="0" applyFont="1" applyFill="1" applyBorder="1" applyAlignment="1">
      <alignment horizontal="centerContinuous" vertical="center"/>
    </xf>
    <xf numFmtId="0" fontId="4" fillId="4" borderId="0" xfId="0" applyFont="1" applyFill="1"/>
    <xf numFmtId="0" fontId="4" fillId="3" borderId="23" xfId="0" applyFont="1" applyFill="1" applyBorder="1" applyProtection="1">
      <protection locked="0"/>
    </xf>
    <xf numFmtId="0" fontId="4" fillId="2" borderId="47" xfId="0" applyFont="1" applyFill="1" applyBorder="1" applyAlignment="1">
      <alignment horizontal="centerContinuous" vertical="center"/>
    </xf>
    <xf numFmtId="0" fontId="4" fillId="2" borderId="51" xfId="0" applyFont="1" applyFill="1" applyBorder="1" applyAlignment="1">
      <alignment horizontal="centerContinuous" vertical="center"/>
    </xf>
    <xf numFmtId="0" fontId="4" fillId="2" borderId="102" xfId="0" applyFont="1" applyFill="1" applyBorder="1" applyAlignment="1">
      <alignment horizontal="centerContinuous" vertical="center"/>
    </xf>
    <xf numFmtId="0" fontId="4" fillId="2" borderId="105" xfId="0" applyFont="1" applyFill="1" applyBorder="1" applyAlignment="1">
      <alignment horizontal="centerContinuous" vertical="center"/>
    </xf>
    <xf numFmtId="0" fontId="5" fillId="2" borderId="1" xfId="0" applyFont="1" applyFill="1" applyBorder="1" applyAlignment="1">
      <alignment horizontal="centerContinuous" vertical="center"/>
    </xf>
    <xf numFmtId="0" fontId="5" fillId="2" borderId="2" xfId="0" applyFont="1" applyFill="1" applyBorder="1" applyAlignment="1">
      <alignment horizontal="centerContinuous" vertical="center"/>
    </xf>
    <xf numFmtId="0" fontId="4" fillId="2" borderId="45" xfId="0" applyFont="1" applyFill="1" applyBorder="1" applyAlignment="1">
      <alignment vertical="center"/>
    </xf>
    <xf numFmtId="0" fontId="4" fillId="2" borderId="32" xfId="0" applyFont="1" applyFill="1" applyBorder="1" applyAlignment="1">
      <alignment vertical="center"/>
    </xf>
    <xf numFmtId="0" fontId="7" fillId="5" borderId="108" xfId="0" applyFont="1" applyFill="1" applyBorder="1" applyAlignment="1">
      <alignment horizontal="center" vertical="center" shrinkToFit="1"/>
    </xf>
    <xf numFmtId="0" fontId="7" fillId="5" borderId="117" xfId="0" applyFont="1" applyFill="1" applyBorder="1" applyAlignment="1">
      <alignment horizontal="center" vertical="center" shrinkToFit="1"/>
    </xf>
    <xf numFmtId="0" fontId="7" fillId="5" borderId="109" xfId="0" applyFont="1" applyFill="1" applyBorder="1" applyAlignment="1">
      <alignment horizontal="center" vertical="center" shrinkToFit="1"/>
    </xf>
    <xf numFmtId="0" fontId="7" fillId="5" borderId="118" xfId="0" applyFont="1" applyFill="1" applyBorder="1" applyAlignment="1">
      <alignment horizontal="center" vertical="center" shrinkToFit="1"/>
    </xf>
    <xf numFmtId="0" fontId="7" fillId="5" borderId="115" xfId="0" applyFont="1" applyFill="1" applyBorder="1" applyAlignment="1">
      <alignment horizontal="center" vertical="center" shrinkToFit="1"/>
    </xf>
    <xf numFmtId="0" fontId="7" fillId="5" borderId="116" xfId="0" applyFont="1" applyFill="1" applyBorder="1" applyAlignment="1">
      <alignment horizontal="center" vertical="center" shrinkToFit="1"/>
    </xf>
    <xf numFmtId="0" fontId="24" fillId="3" borderId="0" xfId="0" applyFont="1" applyFill="1" applyAlignment="1">
      <alignment horizontal="left" vertical="center" shrinkToFit="1"/>
    </xf>
    <xf numFmtId="0" fontId="23" fillId="3" borderId="0" xfId="0" applyFont="1" applyFill="1" applyAlignment="1">
      <alignment horizontal="left" vertical="center" shrinkToFit="1"/>
    </xf>
    <xf numFmtId="0" fontId="23" fillId="3" borderId="0" xfId="0" applyFont="1" applyFill="1" applyAlignment="1">
      <alignment horizontal="left" vertical="top" shrinkToFit="1"/>
    </xf>
    <xf numFmtId="0" fontId="24" fillId="0" borderId="0" xfId="0" applyFont="1" applyAlignment="1">
      <alignment horizontal="left" vertical="center" shrinkToFit="1"/>
    </xf>
    <xf numFmtId="38" fontId="4" fillId="5" borderId="21" xfId="1" applyFont="1" applyFill="1" applyBorder="1" applyAlignment="1" applyProtection="1">
      <alignment horizontal="right" vertical="center"/>
    </xf>
    <xf numFmtId="38" fontId="4" fillId="5" borderId="22" xfId="1" applyFont="1" applyFill="1" applyBorder="1" applyAlignment="1" applyProtection="1">
      <alignment horizontal="right" vertical="center"/>
    </xf>
    <xf numFmtId="38" fontId="4" fillId="5" borderId="85" xfId="1" applyFont="1" applyFill="1" applyBorder="1" applyAlignment="1" applyProtection="1">
      <alignment horizontal="right" vertical="center"/>
    </xf>
    <xf numFmtId="38" fontId="4" fillId="5" borderId="88" xfId="0" applyNumberFormat="1" applyFont="1" applyFill="1" applyBorder="1" applyAlignment="1">
      <alignment horizontal="right" vertical="center"/>
    </xf>
    <xf numFmtId="38" fontId="4" fillId="5" borderId="89" xfId="0" applyNumberFormat="1" applyFont="1" applyFill="1" applyBorder="1" applyAlignment="1">
      <alignment horizontal="right" vertical="center"/>
    </xf>
    <xf numFmtId="38" fontId="4" fillId="5" borderId="90" xfId="0" applyNumberFormat="1" applyFont="1" applyFill="1" applyBorder="1" applyAlignment="1">
      <alignment horizontal="right" vertical="center"/>
    </xf>
    <xf numFmtId="0" fontId="7" fillId="6" borderId="108" xfId="0" applyFont="1" applyFill="1" applyBorder="1" applyAlignment="1">
      <alignment horizontal="left" vertical="center" shrinkToFit="1"/>
    </xf>
    <xf numFmtId="0" fontId="7" fillId="6" borderId="57" xfId="0" applyFont="1" applyFill="1" applyBorder="1" applyAlignment="1">
      <alignment horizontal="left" vertical="center" shrinkToFit="1"/>
    </xf>
    <xf numFmtId="0" fontId="7" fillId="6" borderId="38" xfId="0" applyFont="1" applyFill="1" applyBorder="1" applyAlignment="1">
      <alignment horizontal="left" vertical="center" shrinkToFit="1"/>
    </xf>
    <xf numFmtId="177" fontId="7" fillId="6" borderId="38" xfId="0" applyNumberFormat="1" applyFont="1" applyFill="1" applyBorder="1" applyAlignment="1">
      <alignment horizontal="right" vertical="center"/>
    </xf>
    <xf numFmtId="177" fontId="7" fillId="6" borderId="98" xfId="0" applyNumberFormat="1" applyFont="1" applyFill="1" applyBorder="1" applyAlignment="1">
      <alignment horizontal="right" vertical="center"/>
    </xf>
    <xf numFmtId="0" fontId="7" fillId="6" borderId="109" xfId="0" applyFont="1" applyFill="1" applyBorder="1" applyAlignment="1">
      <alignment horizontal="left" vertical="center" shrinkToFit="1"/>
    </xf>
    <xf numFmtId="0" fontId="7" fillId="6" borderId="99" xfId="0" applyFont="1" applyFill="1" applyBorder="1" applyAlignment="1">
      <alignment horizontal="left" vertical="center" shrinkToFit="1"/>
    </xf>
    <xf numFmtId="0" fontId="7" fillId="6" borderId="100" xfId="0" applyFont="1" applyFill="1" applyBorder="1" applyAlignment="1">
      <alignment horizontal="left" vertical="center" shrinkToFit="1"/>
    </xf>
    <xf numFmtId="177" fontId="7" fillId="6" borderId="100" xfId="0" applyNumberFormat="1" applyFont="1" applyFill="1" applyBorder="1" applyAlignment="1">
      <alignment horizontal="right" vertical="center"/>
    </xf>
    <xf numFmtId="177" fontId="7" fillId="6" borderId="101" xfId="0" applyNumberFormat="1" applyFont="1" applyFill="1" applyBorder="1" applyAlignment="1">
      <alignment horizontal="right" vertical="center"/>
    </xf>
    <xf numFmtId="0" fontId="4" fillId="2" borderId="21" xfId="0" applyFont="1" applyFill="1" applyBorder="1" applyAlignment="1">
      <alignment horizontal="center" vertical="distributed"/>
    </xf>
    <xf numFmtId="0" fontId="4" fillId="2" borderId="22" xfId="0" applyFont="1" applyFill="1" applyBorder="1" applyAlignment="1">
      <alignment horizontal="center" vertical="distributed"/>
    </xf>
    <xf numFmtId="0" fontId="4" fillId="2" borderId="85" xfId="0" applyFont="1" applyFill="1" applyBorder="1" applyAlignment="1">
      <alignment horizontal="center" vertical="distributed"/>
    </xf>
    <xf numFmtId="0" fontId="4" fillId="5" borderId="72" xfId="0" applyFont="1" applyFill="1" applyBorder="1" applyAlignment="1">
      <alignment horizontal="center" vertical="top" wrapText="1"/>
    </xf>
    <xf numFmtId="0" fontId="4" fillId="5" borderId="12" xfId="0" applyFont="1" applyFill="1" applyBorder="1" applyAlignment="1">
      <alignment horizontal="center" vertical="top" wrapText="1"/>
    </xf>
    <xf numFmtId="0" fontId="4" fillId="5" borderId="13" xfId="0" applyFont="1" applyFill="1" applyBorder="1" applyAlignment="1">
      <alignment horizontal="center" vertical="top" wrapText="1"/>
    </xf>
    <xf numFmtId="0" fontId="4" fillId="5" borderId="74" xfId="0" applyFont="1" applyFill="1" applyBorder="1" applyAlignment="1">
      <alignment horizontal="center" vertical="top" wrapText="1"/>
    </xf>
    <xf numFmtId="0" fontId="4" fillId="5" borderId="0" xfId="0" applyFont="1" applyFill="1" applyAlignment="1">
      <alignment horizontal="center" vertical="top" wrapText="1"/>
    </xf>
    <xf numFmtId="0" fontId="4" fillId="5" borderId="5" xfId="0" applyFont="1" applyFill="1" applyBorder="1" applyAlignment="1">
      <alignment horizontal="center" vertical="top" wrapText="1"/>
    </xf>
    <xf numFmtId="0" fontId="4" fillId="5" borderId="76" xfId="0" applyFont="1" applyFill="1" applyBorder="1" applyAlignment="1">
      <alignment horizontal="center" vertical="top" wrapText="1"/>
    </xf>
    <xf numFmtId="0" fontId="4" fillId="5" borderId="77" xfId="0" applyFont="1" applyFill="1" applyBorder="1" applyAlignment="1">
      <alignment horizontal="center" vertical="top" wrapText="1"/>
    </xf>
    <xf numFmtId="0" fontId="4" fillId="5" borderId="106" xfId="0" applyFont="1" applyFill="1" applyBorder="1" applyAlignment="1">
      <alignment horizontal="center" vertical="top" wrapText="1"/>
    </xf>
    <xf numFmtId="0" fontId="7" fillId="6" borderId="56" xfId="0" applyFont="1" applyFill="1" applyBorder="1" applyAlignment="1">
      <alignment horizontal="left" vertical="center" shrinkToFit="1"/>
    </xf>
    <xf numFmtId="0" fontId="7" fillId="6" borderId="50" xfId="0" applyFont="1" applyFill="1" applyBorder="1" applyAlignment="1">
      <alignment horizontal="left" vertical="center" shrinkToFit="1"/>
    </xf>
    <xf numFmtId="0" fontId="4" fillId="2" borderId="84" xfId="0" applyFont="1" applyFill="1" applyBorder="1" applyAlignment="1">
      <alignment horizontal="distributed" vertical="distributed" indent="1"/>
    </xf>
    <xf numFmtId="0" fontId="4" fillId="2" borderId="9" xfId="0" applyFont="1" applyFill="1" applyBorder="1" applyAlignment="1">
      <alignment horizontal="distributed" vertical="distributed" indent="1"/>
    </xf>
    <xf numFmtId="0" fontId="13" fillId="6" borderId="21" xfId="0" applyFont="1" applyFill="1" applyBorder="1" applyAlignment="1">
      <alignment horizontal="center" vertical="distributed"/>
    </xf>
    <xf numFmtId="0" fontId="13" fillId="6" borderId="22" xfId="0" applyFont="1" applyFill="1" applyBorder="1" applyAlignment="1">
      <alignment horizontal="center" vertical="distributed"/>
    </xf>
    <xf numFmtId="0" fontId="13" fillId="6" borderId="85" xfId="0" applyFont="1" applyFill="1" applyBorder="1" applyAlignment="1">
      <alignment horizontal="center" vertical="distributed"/>
    </xf>
    <xf numFmtId="0" fontId="4" fillId="2" borderId="93" xfId="0" applyFont="1" applyFill="1" applyBorder="1" applyAlignment="1">
      <alignment horizontal="distributed" vertical="center" indent="3"/>
    </xf>
    <xf numFmtId="0" fontId="4" fillId="2" borderId="22" xfId="0" applyFont="1" applyFill="1" applyBorder="1" applyAlignment="1">
      <alignment horizontal="distributed" vertical="center" indent="3"/>
    </xf>
    <xf numFmtId="0" fontId="4" fillId="2" borderId="10" xfId="0" applyFont="1" applyFill="1" applyBorder="1" applyAlignment="1">
      <alignment horizontal="distributed" vertical="center" indent="3"/>
    </xf>
    <xf numFmtId="0" fontId="4" fillId="5" borderId="21"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85" xfId="0" applyFont="1" applyFill="1" applyBorder="1" applyAlignment="1">
      <alignment horizontal="center" vertical="center"/>
    </xf>
    <xf numFmtId="0" fontId="7" fillId="6" borderId="72" xfId="0" applyFont="1" applyFill="1" applyBorder="1" applyAlignment="1">
      <alignment horizontal="left" vertical="center" shrinkToFit="1"/>
    </xf>
    <xf numFmtId="0" fontId="7" fillId="6" borderId="12" xfId="0" applyFont="1" applyFill="1" applyBorder="1" applyAlignment="1">
      <alignment horizontal="left" vertical="center" shrinkToFit="1"/>
    </xf>
    <xf numFmtId="0" fontId="7" fillId="6" borderId="37" xfId="0" applyFont="1" applyFill="1" applyBorder="1" applyAlignment="1">
      <alignment horizontal="left" vertical="center" shrinkToFit="1"/>
    </xf>
    <xf numFmtId="177" fontId="7" fillId="6" borderId="35" xfId="0" applyNumberFormat="1" applyFont="1" applyFill="1" applyBorder="1" applyAlignment="1">
      <alignment horizontal="right" vertical="center"/>
    </xf>
    <xf numFmtId="177" fontId="7" fillId="6" borderId="97" xfId="0" applyNumberFormat="1" applyFont="1" applyFill="1" applyBorder="1" applyAlignment="1">
      <alignment horizontal="right" vertical="center"/>
    </xf>
    <xf numFmtId="177" fontId="7" fillId="6" borderId="67" xfId="0" applyNumberFormat="1" applyFont="1" applyFill="1" applyBorder="1" applyAlignment="1">
      <alignment horizontal="right" vertical="center"/>
    </xf>
    <xf numFmtId="177" fontId="7" fillId="6" borderId="48" xfId="0" applyNumberFormat="1" applyFont="1" applyFill="1" applyBorder="1" applyAlignment="1">
      <alignment horizontal="right" vertical="center"/>
    </xf>
    <xf numFmtId="0" fontId="4" fillId="2" borderId="86" xfId="0" applyFont="1" applyFill="1" applyBorder="1" applyAlignment="1">
      <alignment horizontal="distributed" vertical="distributed" indent="1"/>
    </xf>
    <xf numFmtId="0" fontId="4" fillId="2" borderId="87" xfId="0" applyFont="1" applyFill="1" applyBorder="1" applyAlignment="1">
      <alignment horizontal="distributed" vertical="distributed" indent="1"/>
    </xf>
    <xf numFmtId="0" fontId="14" fillId="6" borderId="88" xfId="0" applyFont="1" applyFill="1" applyBorder="1" applyAlignment="1">
      <alignment horizontal="center" vertical="distributed"/>
    </xf>
    <xf numFmtId="0" fontId="14" fillId="6" borderId="89" xfId="0" applyFont="1" applyFill="1" applyBorder="1" applyAlignment="1">
      <alignment horizontal="center" vertical="distributed"/>
    </xf>
    <xf numFmtId="0" fontId="14" fillId="6" borderId="90" xfId="0" applyFont="1" applyFill="1" applyBorder="1" applyAlignment="1">
      <alignment horizontal="center" vertical="distributed"/>
    </xf>
    <xf numFmtId="0" fontId="4" fillId="2" borderId="94" xfId="0" applyFont="1" applyFill="1" applyBorder="1" applyAlignment="1">
      <alignment horizontal="distributed" vertical="center" indent="3"/>
    </xf>
    <xf numFmtId="0" fontId="4" fillId="2" borderId="89" xfId="0" applyFont="1" applyFill="1" applyBorder="1" applyAlignment="1">
      <alignment horizontal="distributed" vertical="center" indent="3"/>
    </xf>
    <xf numFmtId="0" fontId="4" fillId="2" borderId="95" xfId="0" applyFont="1" applyFill="1" applyBorder="1" applyAlignment="1">
      <alignment horizontal="distributed" vertical="center" indent="3"/>
    </xf>
    <xf numFmtId="0" fontId="4" fillId="2" borderId="102"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81" xfId="0" applyFont="1" applyFill="1" applyBorder="1" applyAlignment="1">
      <alignment horizontal="center" vertical="center"/>
    </xf>
    <xf numFmtId="176" fontId="7" fillId="6" borderId="88" xfId="0" applyNumberFormat="1" applyFont="1" applyFill="1" applyBorder="1" applyAlignment="1">
      <alignment horizontal="center" vertical="center"/>
    </xf>
    <xf numFmtId="176" fontId="7" fillId="6" borderId="89" xfId="0" applyNumberFormat="1" applyFont="1" applyFill="1" applyBorder="1" applyAlignment="1">
      <alignment horizontal="center"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85" xfId="0" applyFont="1" applyFill="1" applyBorder="1" applyAlignment="1">
      <alignment horizontal="center" vertical="center"/>
    </xf>
    <xf numFmtId="0" fontId="7" fillId="5" borderId="21" xfId="0" applyFont="1" applyFill="1" applyBorder="1" applyAlignment="1">
      <alignment horizontal="center" vertical="distributed"/>
    </xf>
    <xf numFmtId="0" fontId="7" fillId="5" borderId="22" xfId="0" applyFont="1" applyFill="1" applyBorder="1" applyAlignment="1">
      <alignment horizontal="center" vertical="distributed"/>
    </xf>
    <xf numFmtId="0" fontId="7" fillId="5" borderId="85" xfId="0" applyFont="1" applyFill="1" applyBorder="1" applyAlignment="1">
      <alignment horizontal="center" vertical="distributed"/>
    </xf>
    <xf numFmtId="176" fontId="7" fillId="6" borderId="21" xfId="0" applyNumberFormat="1" applyFont="1" applyFill="1" applyBorder="1" applyAlignment="1">
      <alignment horizontal="center" vertical="center"/>
    </xf>
    <xf numFmtId="176" fontId="7" fillId="6" borderId="22" xfId="0" applyNumberFormat="1" applyFont="1" applyFill="1" applyBorder="1" applyAlignment="1">
      <alignment horizontal="center" vertical="center"/>
    </xf>
    <xf numFmtId="176" fontId="7" fillId="6" borderId="85" xfId="0" applyNumberFormat="1" applyFont="1" applyFill="1" applyBorder="1" applyAlignment="1">
      <alignment horizontal="center" vertical="center"/>
    </xf>
    <xf numFmtId="0" fontId="14" fillId="6" borderId="21" xfId="0" applyFont="1" applyFill="1" applyBorder="1" applyAlignment="1">
      <alignment horizontal="center" vertical="distributed"/>
    </xf>
    <xf numFmtId="0" fontId="14" fillId="6" borderId="22" xfId="0" applyFont="1" applyFill="1" applyBorder="1" applyAlignment="1">
      <alignment horizontal="center" vertical="distributed"/>
    </xf>
    <xf numFmtId="0" fontId="14" fillId="6" borderId="85" xfId="0" applyFont="1" applyFill="1" applyBorder="1" applyAlignment="1">
      <alignment horizontal="center" vertical="distributed"/>
    </xf>
    <xf numFmtId="0" fontId="5" fillId="2" borderId="69" xfId="0" applyFont="1" applyFill="1" applyBorder="1" applyAlignment="1">
      <alignment horizontal="left" vertical="center"/>
    </xf>
    <xf numFmtId="0" fontId="5" fillId="2" borderId="70" xfId="0" applyFont="1" applyFill="1" applyBorder="1" applyAlignment="1">
      <alignment horizontal="left" vertical="center"/>
    </xf>
    <xf numFmtId="0" fontId="5" fillId="2" borderId="71" xfId="0" applyFont="1" applyFill="1" applyBorder="1" applyAlignment="1">
      <alignment horizontal="left" vertical="center"/>
    </xf>
    <xf numFmtId="0" fontId="6" fillId="0" borderId="0" xfId="0" applyFont="1" applyAlignment="1">
      <alignment horizontal="center" vertical="center"/>
    </xf>
    <xf numFmtId="0" fontId="10" fillId="6" borderId="72" xfId="0" applyFont="1" applyFill="1" applyBorder="1" applyAlignment="1">
      <alignment horizontal="left" vertical="center" wrapText="1" shrinkToFit="1"/>
    </xf>
    <xf numFmtId="0" fontId="10" fillId="6" borderId="12" xfId="0" applyFont="1" applyFill="1" applyBorder="1" applyAlignment="1">
      <alignment horizontal="left" vertical="center" wrapText="1" shrinkToFit="1"/>
    </xf>
    <xf numFmtId="0" fontId="10" fillId="6" borderId="74" xfId="0" applyFont="1" applyFill="1" applyBorder="1" applyAlignment="1">
      <alignment horizontal="left" vertical="center" wrapText="1" shrinkToFit="1"/>
    </xf>
    <xf numFmtId="0" fontId="10" fillId="6" borderId="0" xfId="0" applyFont="1" applyFill="1" applyAlignment="1">
      <alignment horizontal="left" vertical="center" wrapText="1" shrinkToFit="1"/>
    </xf>
    <xf numFmtId="0" fontId="10" fillId="6" borderId="76" xfId="0" applyFont="1" applyFill="1" applyBorder="1" applyAlignment="1">
      <alignment horizontal="left" vertical="center" wrapText="1" shrinkToFit="1"/>
    </xf>
    <xf numFmtId="0" fontId="10" fillId="6" borderId="77" xfId="0" applyFont="1" applyFill="1" applyBorder="1" applyAlignment="1">
      <alignment horizontal="left" vertical="center" wrapText="1" shrinkToFit="1"/>
    </xf>
    <xf numFmtId="0" fontId="4" fillId="6" borderId="73" xfId="0" applyFont="1" applyFill="1" applyBorder="1" applyAlignment="1">
      <alignment horizontal="center" vertical="center"/>
    </xf>
    <xf numFmtId="0" fontId="4" fillId="6" borderId="75" xfId="0" applyFont="1" applyFill="1" applyBorder="1" applyAlignment="1">
      <alignment horizontal="center" vertical="center"/>
    </xf>
    <xf numFmtId="0" fontId="4" fillId="6" borderId="78" xfId="0" applyFont="1" applyFill="1" applyBorder="1" applyAlignment="1">
      <alignment vertical="center"/>
    </xf>
    <xf numFmtId="0" fontId="4" fillId="3" borderId="60"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5" fillId="2" borderId="69" xfId="0" applyFont="1" applyFill="1" applyBorder="1" applyAlignment="1">
      <alignment horizontal="center" vertical="center"/>
    </xf>
    <xf numFmtId="0" fontId="5" fillId="2" borderId="110"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26" xfId="0" applyFont="1" applyFill="1" applyBorder="1" applyAlignment="1">
      <alignment horizontal="center" vertical="center"/>
    </xf>
    <xf numFmtId="0" fontId="4" fillId="6" borderId="71" xfId="0" applyFont="1" applyFill="1" applyBorder="1" applyAlignment="1">
      <alignment horizontal="center" vertical="center"/>
    </xf>
    <xf numFmtId="0" fontId="4" fillId="6" borderId="83" xfId="0" applyFont="1" applyFill="1" applyBorder="1" applyAlignment="1">
      <alignment horizontal="center" vertical="center"/>
    </xf>
    <xf numFmtId="0" fontId="4" fillId="2" borderId="72" xfId="0" applyFont="1" applyFill="1" applyBorder="1" applyAlignment="1">
      <alignment horizontal="center" vertical="distributed"/>
    </xf>
    <xf numFmtId="0" fontId="4" fillId="2" borderId="24" xfId="0" applyFont="1" applyFill="1" applyBorder="1" applyAlignment="1">
      <alignment horizontal="center" vertical="distributed"/>
    </xf>
    <xf numFmtId="0" fontId="4" fillId="2" borderId="74" xfId="0" applyFont="1" applyFill="1" applyBorder="1" applyAlignment="1">
      <alignment horizontal="center" vertical="distributed"/>
    </xf>
    <xf numFmtId="0" fontId="4" fillId="2" borderId="53" xfId="0" applyFont="1" applyFill="1" applyBorder="1" applyAlignment="1">
      <alignment horizontal="center" vertical="distributed"/>
    </xf>
    <xf numFmtId="0" fontId="4" fillId="2" borderId="82" xfId="0" applyFont="1" applyFill="1" applyBorder="1" applyAlignment="1">
      <alignment horizontal="center" vertical="distributed"/>
    </xf>
    <xf numFmtId="0" fontId="4" fillId="2" borderId="26" xfId="0" applyFont="1" applyFill="1" applyBorder="1" applyAlignment="1">
      <alignment horizontal="center" vertical="distributed"/>
    </xf>
    <xf numFmtId="0" fontId="11" fillId="6" borderId="27"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73" xfId="0" applyFont="1" applyFill="1" applyBorder="1" applyAlignment="1">
      <alignment horizontal="center" vertical="center"/>
    </xf>
    <xf numFmtId="0" fontId="11" fillId="6" borderId="31" xfId="0" applyFont="1" applyFill="1" applyBorder="1" applyAlignment="1">
      <alignment horizontal="center" vertical="center"/>
    </xf>
    <xf numFmtId="0" fontId="11" fillId="6" borderId="0" xfId="0" applyFont="1" applyFill="1" applyAlignment="1">
      <alignment horizontal="center" vertical="center"/>
    </xf>
    <xf numFmtId="0" fontId="11" fillId="6" borderId="75" xfId="0" applyFont="1" applyFill="1" applyBorder="1" applyAlignment="1">
      <alignment horizontal="center" vertical="center"/>
    </xf>
    <xf numFmtId="0" fontId="11" fillId="6" borderId="28"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8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177" fontId="9" fillId="6" borderId="27" xfId="0" applyNumberFormat="1" applyFont="1" applyFill="1" applyBorder="1" applyAlignment="1">
      <alignment horizontal="right" vertical="center"/>
    </xf>
    <xf numFmtId="177" fontId="9" fillId="6" borderId="12" xfId="0" applyNumberFormat="1" applyFont="1" applyFill="1" applyBorder="1" applyAlignment="1">
      <alignment horizontal="right" vertical="center"/>
    </xf>
    <xf numFmtId="177" fontId="9" fillId="6" borderId="28" xfId="0" applyNumberFormat="1" applyFont="1" applyFill="1" applyBorder="1" applyAlignment="1">
      <alignment horizontal="right" vertical="center"/>
    </xf>
    <xf numFmtId="177" fontId="9" fillId="6" borderId="14" xfId="0" applyNumberFormat="1" applyFont="1" applyFill="1" applyBorder="1" applyAlignment="1">
      <alignment horizontal="right" vertical="center"/>
    </xf>
    <xf numFmtId="0" fontId="4" fillId="3" borderId="0" xfId="0" applyFont="1" applyFill="1" applyAlignment="1">
      <alignment horizontal="center" vertical="center"/>
    </xf>
    <xf numFmtId="0" fontId="4" fillId="3" borderId="0" xfId="0" applyFont="1" applyFill="1" applyAlignment="1">
      <alignment horizontal="center" vertical="center" shrinkToFit="1"/>
    </xf>
    <xf numFmtId="0" fontId="5" fillId="2" borderId="79" xfId="0" applyFont="1" applyFill="1" applyBorder="1" applyAlignment="1">
      <alignment horizontal="left" vertical="center"/>
    </xf>
    <xf numFmtId="0" fontId="5" fillId="2" borderId="80" xfId="0" applyFont="1" applyFill="1" applyBorder="1" applyAlignment="1">
      <alignment horizontal="left" vertical="center"/>
    </xf>
    <xf numFmtId="0" fontId="5" fillId="2" borderId="81" xfId="0" applyFont="1" applyFill="1" applyBorder="1" applyAlignment="1">
      <alignment horizontal="left" vertical="center"/>
    </xf>
    <xf numFmtId="0" fontId="4" fillId="2" borderId="91" xfId="0" applyFont="1" applyFill="1" applyBorder="1" applyAlignment="1">
      <alignment horizontal="center" vertical="center"/>
    </xf>
    <xf numFmtId="177" fontId="9" fillId="6" borderId="92" xfId="0" applyNumberFormat="1" applyFont="1" applyFill="1" applyBorder="1" applyAlignment="1">
      <alignment horizontal="right" vertical="center"/>
    </xf>
    <xf numFmtId="177" fontId="9" fillId="6" borderId="70" xfId="0" applyNumberFormat="1" applyFont="1" applyFill="1" applyBorder="1" applyAlignment="1">
      <alignment horizontal="right" vertical="center"/>
    </xf>
    <xf numFmtId="0" fontId="12" fillId="6" borderId="21" xfId="0" applyFont="1" applyFill="1" applyBorder="1" applyAlignment="1">
      <alignment horizontal="center" vertical="distributed"/>
    </xf>
    <xf numFmtId="0" fontId="12" fillId="6" borderId="22" xfId="0" applyFont="1" applyFill="1" applyBorder="1" applyAlignment="1">
      <alignment horizontal="center" vertical="distributed"/>
    </xf>
    <xf numFmtId="0" fontId="12" fillId="6" borderId="85" xfId="0" applyFont="1" applyFill="1" applyBorder="1" applyAlignment="1">
      <alignment horizontal="center" vertical="distributed"/>
    </xf>
    <xf numFmtId="177" fontId="14" fillId="6" borderId="9" xfId="0" applyNumberFormat="1" applyFont="1" applyFill="1" applyBorder="1" applyAlignment="1">
      <alignment horizontal="right" vertical="center"/>
    </xf>
    <xf numFmtId="177" fontId="14" fillId="6" borderId="21" xfId="0" applyNumberFormat="1" applyFont="1" applyFill="1" applyBorder="1" applyAlignment="1">
      <alignment horizontal="righ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6" fillId="3" borderId="0" xfId="0" applyFont="1" applyFill="1" applyAlignment="1">
      <alignment horizontal="center" vertical="center"/>
    </xf>
    <xf numFmtId="0" fontId="4" fillId="2" borderId="11" xfId="0" applyFont="1" applyFill="1" applyBorder="1" applyAlignment="1">
      <alignment horizontal="center" vertical="distributed"/>
    </xf>
    <xf numFmtId="0" fontId="4" fillId="2" borderId="4" xfId="0" applyFont="1" applyFill="1" applyBorder="1" applyAlignment="1">
      <alignment horizontal="center" vertical="distributed"/>
    </xf>
    <xf numFmtId="0" fontId="4" fillId="2" borderId="25" xfId="0" applyFont="1" applyFill="1" applyBorder="1" applyAlignment="1">
      <alignment horizontal="center" vertical="distributed"/>
    </xf>
    <xf numFmtId="177" fontId="21" fillId="3" borderId="27" xfId="0" applyNumberFormat="1" applyFont="1" applyFill="1" applyBorder="1" applyAlignment="1" applyProtection="1">
      <alignment horizontal="right" vertical="center"/>
      <protection locked="0"/>
    </xf>
    <xf numFmtId="177" fontId="21" fillId="3" borderId="12" xfId="0" applyNumberFormat="1" applyFont="1" applyFill="1" applyBorder="1" applyAlignment="1" applyProtection="1">
      <alignment horizontal="right" vertical="center"/>
      <protection locked="0"/>
    </xf>
    <xf numFmtId="177" fontId="21" fillId="3" borderId="28" xfId="0" applyNumberFormat="1" applyFont="1" applyFill="1" applyBorder="1" applyAlignment="1" applyProtection="1">
      <alignment horizontal="right" vertical="center"/>
      <protection locked="0"/>
    </xf>
    <xf numFmtId="177" fontId="21" fillId="3" borderId="14" xfId="0" applyNumberFormat="1" applyFont="1" applyFill="1" applyBorder="1" applyAlignment="1" applyProtection="1">
      <alignment horizontal="right" vertical="center"/>
      <protection locked="0"/>
    </xf>
    <xf numFmtId="0" fontId="4" fillId="3" borderId="13" xfId="0" applyFont="1" applyFill="1" applyBorder="1" applyAlignment="1">
      <alignment horizontal="center" vertical="center"/>
    </xf>
    <xf numFmtId="0" fontId="4" fillId="3" borderId="29" xfId="0" applyFont="1" applyFill="1" applyBorder="1" applyAlignment="1">
      <alignment horizontal="center"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4" fillId="2" borderId="43" xfId="0" applyFont="1" applyFill="1" applyBorder="1" applyAlignment="1">
      <alignment horizontal="center" vertical="center"/>
    </xf>
    <xf numFmtId="177" fontId="21" fillId="3" borderId="44" xfId="0" applyNumberFormat="1" applyFont="1" applyFill="1" applyBorder="1" applyAlignment="1" applyProtection="1">
      <alignment horizontal="right" vertical="center"/>
      <protection locked="0"/>
    </xf>
    <xf numFmtId="177" fontId="21" fillId="3" borderId="2" xfId="0" applyNumberFormat="1" applyFont="1" applyFill="1" applyBorder="1" applyAlignment="1" applyProtection="1">
      <alignment horizontal="right" vertical="center"/>
      <protection locked="0"/>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8" xfId="0" applyFont="1" applyFill="1" applyBorder="1" applyAlignment="1">
      <alignment vertical="center"/>
    </xf>
    <xf numFmtId="0" fontId="4" fillId="2" borderId="18" xfId="0" applyFont="1" applyFill="1" applyBorder="1" applyAlignment="1">
      <alignment horizontal="distributed" vertical="distributed" indent="1"/>
    </xf>
    <xf numFmtId="0" fontId="4" fillId="2" borderId="42" xfId="0" applyFont="1" applyFill="1" applyBorder="1" applyAlignment="1">
      <alignment horizontal="distributed" vertical="center" indent="3"/>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176" fontId="4" fillId="3" borderId="21" xfId="0" applyNumberFormat="1" applyFont="1" applyFill="1" applyBorder="1" applyAlignment="1" applyProtection="1">
      <alignment horizontal="center" vertical="center"/>
      <protection locked="0"/>
    </xf>
    <xf numFmtId="176" fontId="4" fillId="3" borderId="22" xfId="0" applyNumberFormat="1" applyFont="1" applyFill="1" applyBorder="1" applyAlignment="1" applyProtection="1">
      <alignment horizontal="center" vertical="center"/>
      <protection locked="0"/>
    </xf>
    <xf numFmtId="177" fontId="4" fillId="3" borderId="9" xfId="0" applyNumberFormat="1" applyFont="1" applyFill="1" applyBorder="1" applyAlignment="1" applyProtection="1">
      <alignment horizontal="right" vertical="center"/>
      <protection locked="0"/>
    </xf>
    <xf numFmtId="177" fontId="4" fillId="3" borderId="21" xfId="0" applyNumberFormat="1" applyFont="1" applyFill="1" applyBorder="1" applyAlignment="1" applyProtection="1">
      <alignment horizontal="right" vertical="center"/>
      <protection locked="0"/>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5" xfId="0" applyFont="1" applyFill="1" applyBorder="1" applyAlignment="1">
      <alignment horizontal="center" vertical="center"/>
    </xf>
    <xf numFmtId="0" fontId="4" fillId="2" borderId="19" xfId="0" applyFont="1" applyFill="1" applyBorder="1" applyAlignment="1">
      <alignment horizontal="distributed" vertical="distributed" indent="1"/>
    </xf>
    <xf numFmtId="0" fontId="4" fillId="2" borderId="20" xfId="0" applyFont="1" applyFill="1" applyBorder="1" applyAlignment="1">
      <alignment horizontal="distributed" vertical="distributed" indent="1"/>
    </xf>
    <xf numFmtId="0" fontId="4" fillId="2" borderId="45" xfId="0" applyFont="1" applyFill="1" applyBorder="1" applyAlignment="1">
      <alignment horizontal="distributed" vertical="center" indent="3"/>
    </xf>
    <xf numFmtId="0" fontId="4" fillId="2" borderId="32" xfId="0" applyFont="1" applyFill="1" applyBorder="1" applyAlignment="1">
      <alignment horizontal="distributed" vertical="center" indent="3"/>
    </xf>
    <xf numFmtId="0" fontId="4" fillId="2" borderId="46" xfId="0" applyFont="1" applyFill="1" applyBorder="1" applyAlignment="1">
      <alignment horizontal="distributed" vertical="center" indent="3"/>
    </xf>
    <xf numFmtId="0" fontId="4" fillId="2" borderId="55"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176" fontId="4" fillId="3" borderId="30" xfId="0" applyNumberFormat="1" applyFont="1" applyFill="1" applyBorder="1" applyAlignment="1" applyProtection="1">
      <alignment horizontal="center" vertical="center"/>
      <protection locked="0"/>
    </xf>
    <xf numFmtId="176" fontId="4" fillId="3" borderId="32" xfId="0" applyNumberFormat="1" applyFont="1" applyFill="1" applyBorder="1" applyAlignment="1" applyProtection="1">
      <alignment horizontal="center" vertical="center"/>
      <protection locked="0"/>
    </xf>
    <xf numFmtId="0" fontId="4" fillId="2" borderId="23" xfId="0" applyFont="1" applyFill="1" applyBorder="1" applyAlignment="1">
      <alignment horizontal="center" vertical="distributed"/>
    </xf>
    <xf numFmtId="38" fontId="4" fillId="3" borderId="21" xfId="1" applyFont="1" applyFill="1" applyBorder="1" applyAlignment="1" applyProtection="1">
      <alignment horizontal="right" vertical="center"/>
    </xf>
    <xf numFmtId="38" fontId="4" fillId="3" borderId="22" xfId="1" applyFont="1" applyFill="1" applyBorder="1" applyAlignment="1" applyProtection="1">
      <alignment horizontal="right" vertical="center"/>
    </xf>
    <xf numFmtId="38" fontId="4" fillId="3" borderId="23" xfId="1" applyFont="1" applyFill="1" applyBorder="1" applyAlignment="1" applyProtection="1">
      <alignment horizontal="right" vertical="center"/>
    </xf>
    <xf numFmtId="38" fontId="4" fillId="3" borderId="30" xfId="0" applyNumberFormat="1" applyFont="1" applyFill="1" applyBorder="1" applyAlignment="1">
      <alignment horizontal="right" vertical="center"/>
    </xf>
    <xf numFmtId="38" fontId="4" fillId="3" borderId="32" xfId="0" applyNumberFormat="1" applyFont="1" applyFill="1" applyBorder="1" applyAlignment="1">
      <alignment horizontal="right" vertical="center"/>
    </xf>
    <xf numFmtId="38" fontId="4" fillId="3" borderId="33" xfId="0" applyNumberFormat="1" applyFont="1" applyFill="1" applyBorder="1" applyAlignment="1">
      <alignment horizontal="right" vertical="center"/>
    </xf>
    <xf numFmtId="0" fontId="4" fillId="3" borderId="11" xfId="0" applyFont="1" applyFill="1" applyBorder="1" applyAlignment="1" applyProtection="1">
      <alignment horizontal="center" vertical="top" wrapText="1"/>
      <protection locked="0"/>
    </xf>
    <xf numFmtId="0" fontId="4" fillId="3" borderId="12"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0" fontId="4" fillId="3" borderId="4" xfId="0" applyFont="1" applyFill="1" applyBorder="1" applyAlignment="1" applyProtection="1">
      <alignment horizontal="center" vertical="top" wrapText="1"/>
      <protection locked="0"/>
    </xf>
    <xf numFmtId="0" fontId="4" fillId="3" borderId="0" xfId="0" applyFont="1" applyFill="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6" xfId="0" applyFont="1" applyFill="1" applyBorder="1" applyAlignment="1" applyProtection="1">
      <alignment horizontal="center" vertical="top" wrapText="1"/>
      <protection locked="0"/>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26" fillId="3" borderId="11" xfId="0" applyFont="1" applyFill="1" applyBorder="1" applyAlignment="1" applyProtection="1">
      <alignment horizontal="left" vertical="center" shrinkToFit="1"/>
      <protection locked="0"/>
    </xf>
    <xf numFmtId="0" fontId="26" fillId="3" borderId="12" xfId="0" applyFont="1" applyFill="1" applyBorder="1" applyAlignment="1" applyProtection="1">
      <alignment horizontal="left" vertical="center" shrinkToFit="1"/>
      <protection locked="0"/>
    </xf>
    <xf numFmtId="0" fontId="4" fillId="3" borderId="0" xfId="0" applyFont="1" applyFill="1" applyAlignment="1">
      <alignment horizontal="center" shrinkToFit="1"/>
    </xf>
    <xf numFmtId="0" fontId="26" fillId="3" borderId="4" xfId="0" applyFont="1" applyFill="1" applyBorder="1" applyAlignment="1" applyProtection="1">
      <alignment horizontal="left" vertical="center" shrinkToFit="1"/>
      <protection locked="0"/>
    </xf>
    <xf numFmtId="0" fontId="26" fillId="3" borderId="0" xfId="0" applyFont="1" applyFill="1" applyAlignment="1" applyProtection="1">
      <alignment horizontal="left" vertical="center" shrinkToFit="1"/>
      <protection locked="0"/>
    </xf>
    <xf numFmtId="0" fontId="4" fillId="3" borderId="6"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27"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31"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28"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29" xfId="0" applyFont="1" applyFill="1" applyBorder="1" applyAlignment="1" applyProtection="1">
      <alignment horizontal="left" vertical="center"/>
      <protection locked="0"/>
    </xf>
    <xf numFmtId="0" fontId="4" fillId="3" borderId="21" xfId="0" applyFont="1" applyFill="1" applyBorder="1" applyAlignment="1" applyProtection="1">
      <alignment horizontal="left" vertical="distributed"/>
      <protection locked="0"/>
    </xf>
    <xf numFmtId="0" fontId="4" fillId="3" borderId="22" xfId="0" applyFont="1" applyFill="1" applyBorder="1" applyAlignment="1" applyProtection="1">
      <alignment horizontal="left" vertical="distributed"/>
      <protection locked="0"/>
    </xf>
    <xf numFmtId="0" fontId="4" fillId="3" borderId="23" xfId="0" applyFont="1" applyFill="1" applyBorder="1" applyAlignment="1" applyProtection="1">
      <alignment horizontal="left" vertical="distributed"/>
      <protection locked="0"/>
    </xf>
    <xf numFmtId="0" fontId="4" fillId="3" borderId="30" xfId="0" applyFont="1" applyFill="1" applyBorder="1" applyAlignment="1" applyProtection="1">
      <alignment horizontal="left" vertical="distributed"/>
      <protection locked="0"/>
    </xf>
    <xf numFmtId="0" fontId="4" fillId="3" borderId="32" xfId="0" applyFont="1" applyFill="1" applyBorder="1" applyAlignment="1" applyProtection="1">
      <alignment horizontal="left" vertical="distributed"/>
      <protection locked="0"/>
    </xf>
    <xf numFmtId="0" fontId="4" fillId="3" borderId="33" xfId="0" applyFont="1" applyFill="1" applyBorder="1" applyAlignment="1" applyProtection="1">
      <alignment horizontal="left" vertical="distributed"/>
      <protection locked="0"/>
    </xf>
    <xf numFmtId="0" fontId="4" fillId="3" borderId="112"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27" xfId="0" applyFont="1" applyFill="1" applyBorder="1" applyAlignment="1" applyProtection="1">
      <alignment horizontal="left" vertical="center" shrinkToFit="1"/>
      <protection locked="0"/>
    </xf>
    <xf numFmtId="0" fontId="4" fillId="3" borderId="12" xfId="0" applyFont="1" applyFill="1" applyBorder="1" applyAlignment="1" applyProtection="1">
      <alignment horizontal="left" vertical="center" shrinkToFit="1"/>
      <protection locked="0"/>
    </xf>
    <xf numFmtId="0" fontId="4" fillId="3" borderId="37" xfId="0" applyFont="1" applyFill="1" applyBorder="1" applyAlignment="1" applyProtection="1">
      <alignment horizontal="left" vertical="center" shrinkToFit="1"/>
      <protection locked="0"/>
    </xf>
    <xf numFmtId="0" fontId="4" fillId="3" borderId="37"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177" fontId="4" fillId="3" borderId="67" xfId="0" applyNumberFormat="1" applyFont="1" applyFill="1" applyBorder="1" applyAlignment="1" applyProtection="1">
      <alignment horizontal="right" vertical="center"/>
      <protection locked="0"/>
    </xf>
    <xf numFmtId="177" fontId="4" fillId="3" borderId="48" xfId="0" applyNumberFormat="1" applyFont="1" applyFill="1" applyBorder="1" applyAlignment="1" applyProtection="1">
      <alignment horizontal="right" vertical="center"/>
      <protection locked="0"/>
    </xf>
    <xf numFmtId="177" fontId="4" fillId="3" borderId="35" xfId="0" applyNumberFormat="1" applyFont="1" applyFill="1" applyBorder="1" applyAlignment="1" applyProtection="1">
      <alignment horizontal="right" vertical="center"/>
      <protection locked="0"/>
    </xf>
    <xf numFmtId="177" fontId="4" fillId="3" borderId="54" xfId="0" applyNumberFormat="1" applyFont="1" applyFill="1" applyBorder="1" applyAlignment="1" applyProtection="1">
      <alignment horizontal="right" vertical="center"/>
      <protection locked="0"/>
    </xf>
    <xf numFmtId="0" fontId="4" fillId="3" borderId="113" xfId="0" applyFont="1" applyFill="1" applyBorder="1" applyAlignment="1" applyProtection="1">
      <alignment horizontal="center" vertical="center" shrinkToFit="1"/>
      <protection locked="0"/>
    </xf>
    <xf numFmtId="0" fontId="4" fillId="3" borderId="50" xfId="0" applyFont="1" applyFill="1" applyBorder="1" applyAlignment="1" applyProtection="1">
      <alignment horizontal="center" vertical="center" shrinkToFit="1"/>
      <protection locked="0"/>
    </xf>
    <xf numFmtId="0" fontId="4" fillId="3" borderId="56" xfId="0" applyFont="1" applyFill="1" applyBorder="1" applyAlignment="1" applyProtection="1">
      <alignment horizontal="left" vertical="center" shrinkToFit="1"/>
      <protection locked="0"/>
    </xf>
    <xf numFmtId="0" fontId="4" fillId="3" borderId="57"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center" vertical="center"/>
      <protection locked="0"/>
    </xf>
    <xf numFmtId="177" fontId="4" fillId="3" borderId="38" xfId="0" applyNumberFormat="1" applyFont="1" applyFill="1" applyBorder="1" applyAlignment="1" applyProtection="1">
      <alignment horizontal="right" vertical="center"/>
      <protection locked="0"/>
    </xf>
    <xf numFmtId="177" fontId="4" fillId="3" borderId="39" xfId="0" applyNumberFormat="1" applyFont="1" applyFill="1" applyBorder="1" applyAlignment="1" applyProtection="1">
      <alignment horizontal="right" vertical="center"/>
      <protection locked="0"/>
    </xf>
    <xf numFmtId="0" fontId="4" fillId="4" borderId="12" xfId="0" applyFont="1" applyFill="1" applyBorder="1"/>
    <xf numFmtId="0" fontId="4" fillId="3" borderId="114" xfId="0" applyFont="1" applyFill="1" applyBorder="1" applyAlignment="1" applyProtection="1">
      <alignment horizontal="center" vertical="center" shrinkToFit="1"/>
      <protection locked="0"/>
    </xf>
    <xf numFmtId="0" fontId="4" fillId="3" borderId="49" xfId="0" applyFont="1" applyFill="1" applyBorder="1" applyAlignment="1" applyProtection="1">
      <alignment horizontal="center" vertical="center" shrinkToFit="1"/>
      <protection locked="0"/>
    </xf>
    <xf numFmtId="0" fontId="4" fillId="3" borderId="58" xfId="0" applyFont="1" applyFill="1" applyBorder="1" applyAlignment="1" applyProtection="1">
      <alignment horizontal="left" vertical="center" shrinkToFit="1"/>
      <protection locked="0"/>
    </xf>
    <xf numFmtId="0" fontId="4" fillId="3" borderId="59" xfId="0" applyFont="1" applyFill="1" applyBorder="1" applyAlignment="1" applyProtection="1">
      <alignment horizontal="left" vertical="center" shrinkToFit="1"/>
      <protection locked="0"/>
    </xf>
    <xf numFmtId="0" fontId="4" fillId="3" borderId="40" xfId="0" applyFont="1" applyFill="1" applyBorder="1" applyAlignment="1" applyProtection="1">
      <alignment horizontal="left" vertical="center" shrinkToFit="1"/>
      <protection locked="0"/>
    </xf>
    <xf numFmtId="0" fontId="4" fillId="3" borderId="40" xfId="0" applyFont="1" applyFill="1" applyBorder="1" applyAlignment="1" applyProtection="1">
      <alignment horizontal="center" vertical="center"/>
      <protection locked="0"/>
    </xf>
    <xf numFmtId="177" fontId="4" fillId="3" borderId="40" xfId="0" applyNumberFormat="1" applyFont="1" applyFill="1" applyBorder="1" applyAlignment="1" applyProtection="1">
      <alignment horizontal="right" vertical="center"/>
      <protection locked="0"/>
    </xf>
    <xf numFmtId="177" fontId="4" fillId="3" borderId="41" xfId="0" applyNumberFormat="1" applyFont="1" applyFill="1" applyBorder="1" applyAlignment="1" applyProtection="1">
      <alignment horizontal="right" vertical="center"/>
      <protection locked="0"/>
    </xf>
  </cellXfs>
  <cellStyles count="3">
    <cellStyle name="タイトル" xfId="2" builtinId="15"/>
    <cellStyle name="桁区切り" xfId="1" builtinId="6"/>
    <cellStyle name="標準" xfId="0" builtinId="0"/>
  </cellStyles>
  <dxfs count="0"/>
  <tableStyles count="0" defaultTableStyle="TableStyleMedium2" defaultPivotStyle="PivotStyleMedium9"/>
  <colors>
    <mruColors>
      <color rgb="FFFFFFCC"/>
      <color rgb="FFF5E4E3"/>
      <color rgb="FFA0A0A0"/>
      <color rgb="FFF9EEE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17</xdr:col>
      <xdr:colOff>289672</xdr:colOff>
      <xdr:row>9</xdr:row>
      <xdr:rowOff>36419</xdr:rowOff>
    </xdr:from>
    <xdr:to>
      <xdr:col>25</xdr:col>
      <xdr:colOff>601237</xdr:colOff>
      <xdr:row>12</xdr:row>
      <xdr:rowOff>56420</xdr:rowOff>
    </xdr:to>
    <xdr:sp macro="" textlink="">
      <xdr:nvSpPr>
        <xdr:cNvPr id="2" name="正方形/長方形 1">
          <a:extLst>
            <a:ext uri="{FF2B5EF4-FFF2-40B4-BE49-F238E27FC236}">
              <a16:creationId xmlns:a16="http://schemas.microsoft.com/office/drawing/2014/main" id="{E6930761-7EE1-477A-8137-3F1A469FC5B8}"/>
            </a:ext>
          </a:extLst>
        </xdr:cNvPr>
        <xdr:cNvSpPr/>
      </xdr:nvSpPr>
      <xdr:spPr>
        <a:xfrm>
          <a:off x="10722348" y="1594037"/>
          <a:ext cx="5780036" cy="692354"/>
        </a:xfrm>
        <a:prstGeom prst="rect">
          <a:avLst/>
        </a:prstGeom>
        <a:solidFill>
          <a:srgbClr val="FFFFCC"/>
        </a:solidFill>
        <a:ln w="12700" cmpd="sng"/>
      </xdr:spPr>
      <xdr:style>
        <a:lnRef idx="1">
          <a:schemeClr val="accent4"/>
        </a:lnRef>
        <a:fillRef idx="2">
          <a:schemeClr val="accent4"/>
        </a:fillRef>
        <a:effectRef idx="1">
          <a:schemeClr val="accent4"/>
        </a:effectRef>
        <a:fontRef idx="minor">
          <a:schemeClr val="dk1"/>
        </a:fontRef>
      </xdr:style>
      <xdr:txBody>
        <a:bodyPr vertOverflow="clip" horzOverflow="clip" lIns="36000" tIns="0" rIns="0" bIns="0"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リース事業者とリース契約を締結のうえ新たに購入するものを対象に補助申請を受ける場合にあっては、</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５年以上のリース契約を締結しているものに限り、本事業における補助対象となることに留意すること。</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（中間報告時にこれを証明するものとして、リース契約書の写しの提出を求める。）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1666875</xdr:colOff>
      <xdr:row>8</xdr:row>
      <xdr:rowOff>95250</xdr:rowOff>
    </xdr:from>
    <xdr:to>
      <xdr:col>4</xdr:col>
      <xdr:colOff>1276350</xdr:colOff>
      <xdr:row>27</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66875" y="1466850"/>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AC73"/>
  <sheetViews>
    <sheetView showGridLines="0" showZeros="0" view="pageBreakPreview" zoomScale="85" zoomScaleNormal="100" zoomScaleSheetLayoutView="85" workbookViewId="0">
      <selection activeCell="A2" sqref="A2"/>
    </sheetView>
  </sheetViews>
  <sheetFormatPr defaultColWidth="9" defaultRowHeight="15.75" x14ac:dyDescent="0.25"/>
  <cols>
    <col min="1" max="1" width="1.25" style="6" customWidth="1"/>
    <col min="2" max="8" width="9" style="6"/>
    <col min="9" max="9" width="0.875" style="6" customWidth="1"/>
    <col min="10" max="13" width="9" style="6"/>
    <col min="14" max="14" width="12.125" style="6" bestFit="1" customWidth="1"/>
    <col min="15" max="15" width="10.75" style="6" bestFit="1" customWidth="1"/>
    <col min="16" max="16" width="5.625" style="6" customWidth="1"/>
    <col min="17" max="17" width="7.625" style="6" customWidth="1"/>
    <col min="18" max="18" width="9" style="14"/>
    <col min="19" max="25" width="9" style="6"/>
    <col min="26" max="26" width="13.25" style="6" customWidth="1"/>
    <col min="27" max="16384" width="9" style="6"/>
  </cols>
  <sheetData>
    <row r="1" spans="2:29" ht="5.0999999999999996" customHeight="1" x14ac:dyDescent="0.25"/>
    <row r="2" spans="2:29" ht="21" x14ac:dyDescent="0.25">
      <c r="B2" s="15" t="s">
        <v>70</v>
      </c>
      <c r="M2" s="16" t="s">
        <v>139</v>
      </c>
      <c r="N2" s="16"/>
      <c r="O2" s="16"/>
      <c r="P2" s="17"/>
      <c r="R2" s="18" t="s">
        <v>113</v>
      </c>
      <c r="S2" s="19"/>
      <c r="T2" s="19"/>
      <c r="U2" s="19"/>
      <c r="V2" s="20" t="s">
        <v>137</v>
      </c>
      <c r="W2" s="19"/>
      <c r="X2" s="19"/>
      <c r="Y2" s="19"/>
      <c r="Z2" s="19"/>
      <c r="AA2" s="19"/>
      <c r="AB2" s="19"/>
      <c r="AC2" s="7"/>
    </row>
    <row r="3" spans="2:29" ht="5.0999999999999996" customHeight="1" thickBot="1" x14ac:dyDescent="0.3">
      <c r="L3" s="7"/>
      <c r="M3" s="7"/>
      <c r="N3" s="7"/>
      <c r="O3" s="7"/>
      <c r="P3" s="7"/>
      <c r="R3" s="21"/>
      <c r="S3" s="7"/>
      <c r="T3" s="7"/>
      <c r="U3" s="7"/>
      <c r="V3" s="7"/>
      <c r="W3" s="7"/>
      <c r="X3" s="7"/>
      <c r="Y3" s="7"/>
      <c r="Z3" s="7"/>
      <c r="AA3" s="7"/>
      <c r="AB3" s="7"/>
      <c r="AC3" s="7"/>
    </row>
    <row r="4" spans="2:29" ht="18" customHeight="1" x14ac:dyDescent="0.3">
      <c r="B4" s="158" t="s">
        <v>5</v>
      </c>
      <c r="C4" s="159"/>
      <c r="D4" s="159"/>
      <c r="E4" s="159"/>
      <c r="F4" s="160"/>
      <c r="G4" s="161" t="s">
        <v>7</v>
      </c>
      <c r="H4" s="161"/>
      <c r="I4" s="161"/>
      <c r="J4" s="161"/>
      <c r="K4" s="161"/>
      <c r="L4" s="22"/>
      <c r="M4" s="22"/>
      <c r="N4" s="22"/>
      <c r="O4" s="22"/>
      <c r="P4" s="7"/>
      <c r="R4" s="23" t="s">
        <v>115</v>
      </c>
      <c r="S4" s="7"/>
      <c r="T4" s="7"/>
      <c r="U4" s="7"/>
      <c r="V4" s="7"/>
      <c r="W4" s="7"/>
      <c r="X4" s="7"/>
      <c r="Y4" s="7"/>
      <c r="Z4" s="7"/>
      <c r="AA4" s="7"/>
      <c r="AB4" s="7"/>
      <c r="AC4" s="7"/>
    </row>
    <row r="5" spans="2:29" ht="18" customHeight="1" x14ac:dyDescent="0.25">
      <c r="B5" s="162" t="s">
        <v>74</v>
      </c>
      <c r="C5" s="163"/>
      <c r="D5" s="163"/>
      <c r="E5" s="163"/>
      <c r="F5" s="168" t="s">
        <v>6</v>
      </c>
      <c r="G5" s="161"/>
      <c r="H5" s="161"/>
      <c r="I5" s="161"/>
      <c r="J5" s="161"/>
      <c r="K5" s="161"/>
      <c r="L5" s="24"/>
      <c r="M5" s="24"/>
      <c r="N5" s="24"/>
      <c r="O5" s="24"/>
      <c r="P5" s="25"/>
      <c r="R5" s="26" t="s">
        <v>116</v>
      </c>
      <c r="S5" s="7"/>
      <c r="T5" s="7"/>
      <c r="U5" s="7"/>
      <c r="V5" s="7"/>
      <c r="W5" s="7"/>
      <c r="X5" s="7"/>
      <c r="Y5" s="7"/>
      <c r="Z5" s="7"/>
      <c r="AA5" s="7"/>
      <c r="AB5" s="7"/>
      <c r="AC5" s="7"/>
    </row>
    <row r="6" spans="2:29" ht="18" customHeight="1" x14ac:dyDescent="0.25">
      <c r="B6" s="164"/>
      <c r="C6" s="165"/>
      <c r="D6" s="165"/>
      <c r="E6" s="165"/>
      <c r="F6" s="169"/>
      <c r="G6" s="7"/>
      <c r="H6" s="171" t="s">
        <v>72</v>
      </c>
      <c r="I6" s="172"/>
      <c r="J6" s="172"/>
      <c r="K6" s="172"/>
      <c r="L6" s="172"/>
      <c r="M6" s="172"/>
      <c r="N6" s="172"/>
      <c r="O6" s="172"/>
      <c r="P6" s="173"/>
      <c r="R6" s="27" t="s">
        <v>75</v>
      </c>
      <c r="S6" s="7"/>
      <c r="T6" s="7"/>
      <c r="U6" s="7"/>
      <c r="V6" s="7"/>
      <c r="W6" s="7"/>
      <c r="X6" s="7"/>
      <c r="Y6" s="7"/>
      <c r="Z6" s="7"/>
      <c r="AA6" s="7"/>
      <c r="AB6" s="7"/>
      <c r="AC6" s="7"/>
    </row>
    <row r="7" spans="2:29" ht="18" customHeight="1" x14ac:dyDescent="0.25">
      <c r="B7" s="164"/>
      <c r="C7" s="165"/>
      <c r="D7" s="165"/>
      <c r="E7" s="165"/>
      <c r="F7" s="169"/>
      <c r="G7" s="28"/>
      <c r="H7" s="174"/>
      <c r="I7" s="175"/>
      <c r="J7" s="175"/>
      <c r="K7" s="175"/>
      <c r="L7" s="175"/>
      <c r="M7" s="175"/>
      <c r="N7" s="175"/>
      <c r="O7" s="175"/>
      <c r="P7" s="176"/>
      <c r="R7" s="26" t="s">
        <v>112</v>
      </c>
      <c r="S7" s="7"/>
      <c r="T7" s="7"/>
      <c r="U7" s="7"/>
      <c r="V7" s="7"/>
      <c r="W7" s="7"/>
      <c r="X7" s="7"/>
      <c r="Y7" s="7"/>
      <c r="Z7" s="7"/>
      <c r="AA7" s="7"/>
      <c r="AB7" s="7"/>
      <c r="AC7" s="7"/>
    </row>
    <row r="8" spans="2:29" ht="18" customHeight="1" thickBot="1" x14ac:dyDescent="0.3">
      <c r="B8" s="166"/>
      <c r="C8" s="167"/>
      <c r="D8" s="167"/>
      <c r="E8" s="167"/>
      <c r="F8" s="170"/>
      <c r="G8" s="206"/>
      <c r="H8" s="206"/>
      <c r="I8" s="207"/>
      <c r="J8" s="207"/>
      <c r="K8" s="207"/>
      <c r="L8" s="7"/>
      <c r="M8" s="7"/>
      <c r="N8" s="7"/>
      <c r="R8" s="26" t="s">
        <v>138</v>
      </c>
      <c r="V8" s="13"/>
      <c r="W8" s="7"/>
      <c r="X8" s="7"/>
      <c r="Y8" s="7"/>
      <c r="Z8" s="7"/>
      <c r="AA8" s="7"/>
      <c r="AB8" s="7"/>
      <c r="AC8" s="7"/>
    </row>
    <row r="9" spans="2:29" ht="5.0999999999999996" customHeight="1" thickBot="1" x14ac:dyDescent="0.3">
      <c r="R9" s="7"/>
      <c r="S9" s="7"/>
      <c r="T9" s="7"/>
      <c r="U9" s="7"/>
      <c r="V9" s="7"/>
      <c r="W9" s="7"/>
      <c r="X9" s="7"/>
      <c r="Y9" s="7"/>
      <c r="Z9" s="7"/>
      <c r="AA9" s="7"/>
      <c r="AB9" s="7"/>
      <c r="AC9" s="7"/>
    </row>
    <row r="10" spans="2:29" ht="18" customHeight="1" x14ac:dyDescent="0.25">
      <c r="B10" s="208" t="s">
        <v>8</v>
      </c>
      <c r="C10" s="209"/>
      <c r="D10" s="209"/>
      <c r="E10" s="209"/>
      <c r="F10" s="209"/>
      <c r="G10" s="209"/>
      <c r="H10" s="210"/>
      <c r="J10" s="177" t="s">
        <v>15</v>
      </c>
      <c r="K10" s="178"/>
      <c r="L10" s="211" t="s">
        <v>16</v>
      </c>
      <c r="M10" s="212">
        <v>7920000</v>
      </c>
      <c r="N10" s="213"/>
      <c r="O10" s="213"/>
      <c r="P10" s="183" t="s">
        <v>18</v>
      </c>
      <c r="R10" s="7"/>
      <c r="S10" s="7"/>
      <c r="T10" s="7"/>
      <c r="U10" s="7"/>
      <c r="V10" s="7"/>
      <c r="W10" s="7"/>
      <c r="X10" s="7"/>
      <c r="Y10" s="7"/>
      <c r="Z10" s="7"/>
      <c r="AA10" s="7"/>
      <c r="AB10" s="7"/>
      <c r="AC10" s="7"/>
    </row>
    <row r="11" spans="2:29" ht="18" customHeight="1" x14ac:dyDescent="0.25">
      <c r="B11" s="185" t="s">
        <v>9</v>
      </c>
      <c r="C11" s="186"/>
      <c r="D11" s="191" t="s">
        <v>76</v>
      </c>
      <c r="E11" s="192"/>
      <c r="F11" s="192"/>
      <c r="G11" s="192"/>
      <c r="H11" s="193"/>
      <c r="J11" s="179"/>
      <c r="K11" s="180"/>
      <c r="L11" s="201"/>
      <c r="M11" s="204"/>
      <c r="N11" s="205"/>
      <c r="O11" s="205"/>
      <c r="P11" s="184"/>
      <c r="R11" s="7"/>
      <c r="S11" s="7"/>
      <c r="T11" s="7"/>
      <c r="U11" s="7"/>
      <c r="V11" s="7"/>
      <c r="W11" s="7"/>
      <c r="X11" s="7"/>
      <c r="Y11" s="7"/>
      <c r="Z11" s="7"/>
      <c r="AA11" s="7"/>
      <c r="AB11" s="7"/>
      <c r="AC11" s="7"/>
    </row>
    <row r="12" spans="2:29" ht="18" customHeight="1" x14ac:dyDescent="0.25">
      <c r="B12" s="187"/>
      <c r="C12" s="188"/>
      <c r="D12" s="194"/>
      <c r="E12" s="195"/>
      <c r="F12" s="195"/>
      <c r="G12" s="195"/>
      <c r="H12" s="196"/>
      <c r="J12" s="179"/>
      <c r="K12" s="180"/>
      <c r="L12" s="200" t="s">
        <v>17</v>
      </c>
      <c r="M12" s="202">
        <v>7200000</v>
      </c>
      <c r="N12" s="203"/>
      <c r="O12" s="203"/>
      <c r="P12" s="168" t="s">
        <v>18</v>
      </c>
      <c r="R12" s="7"/>
      <c r="S12" s="7"/>
      <c r="T12" s="7"/>
      <c r="U12" s="7"/>
      <c r="V12" s="7"/>
      <c r="W12" s="7"/>
      <c r="X12" s="7"/>
      <c r="Y12" s="7"/>
      <c r="Z12" s="7"/>
      <c r="AA12" s="7"/>
      <c r="AB12" s="7"/>
      <c r="AC12" s="7"/>
    </row>
    <row r="13" spans="2:29" ht="18" customHeight="1" x14ac:dyDescent="0.25">
      <c r="B13" s="189"/>
      <c r="C13" s="190"/>
      <c r="D13" s="197"/>
      <c r="E13" s="198"/>
      <c r="F13" s="198"/>
      <c r="G13" s="198"/>
      <c r="H13" s="199"/>
      <c r="J13" s="179"/>
      <c r="K13" s="180"/>
      <c r="L13" s="201"/>
      <c r="M13" s="204"/>
      <c r="N13" s="205"/>
      <c r="O13" s="205"/>
      <c r="P13" s="184"/>
      <c r="R13" s="7"/>
      <c r="S13" s="7"/>
      <c r="T13" s="7"/>
      <c r="U13" s="7"/>
      <c r="V13" s="7"/>
      <c r="W13" s="7"/>
      <c r="X13" s="7"/>
      <c r="Y13" s="7"/>
      <c r="Z13" s="7"/>
      <c r="AA13" s="7"/>
      <c r="AB13" s="7"/>
      <c r="AC13" s="7"/>
    </row>
    <row r="14" spans="2:29" ht="18" customHeight="1" x14ac:dyDescent="0.25">
      <c r="B14" s="114" t="s">
        <v>10</v>
      </c>
      <c r="C14" s="115"/>
      <c r="D14" s="214" t="s">
        <v>77</v>
      </c>
      <c r="E14" s="215"/>
      <c r="F14" s="215"/>
      <c r="G14" s="215"/>
      <c r="H14" s="216"/>
      <c r="J14" s="181"/>
      <c r="K14" s="182"/>
      <c r="L14" s="8" t="s">
        <v>84</v>
      </c>
      <c r="M14" s="217">
        <v>720000</v>
      </c>
      <c r="N14" s="217"/>
      <c r="O14" s="218"/>
      <c r="P14" s="31" t="s">
        <v>18</v>
      </c>
      <c r="R14" s="81" t="s">
        <v>117</v>
      </c>
      <c r="S14" s="81"/>
      <c r="T14" s="7" t="s">
        <v>86</v>
      </c>
      <c r="U14" s="7"/>
      <c r="W14" s="7"/>
      <c r="X14" s="7"/>
      <c r="Y14" s="7"/>
      <c r="Z14" s="7"/>
      <c r="AA14" s="7"/>
      <c r="AB14" s="7"/>
      <c r="AC14" s="7"/>
    </row>
    <row r="15" spans="2:29" ht="18" customHeight="1" x14ac:dyDescent="0.25">
      <c r="B15" s="114" t="s">
        <v>11</v>
      </c>
      <c r="C15" s="115"/>
      <c r="D15" s="116" t="s">
        <v>78</v>
      </c>
      <c r="E15" s="117"/>
      <c r="F15" s="117"/>
      <c r="G15" s="117"/>
      <c r="H15" s="118"/>
      <c r="J15" s="119" t="s">
        <v>19</v>
      </c>
      <c r="K15" s="120"/>
      <c r="L15" s="121"/>
      <c r="M15" s="122" t="s">
        <v>49</v>
      </c>
      <c r="N15" s="123"/>
      <c r="O15" s="123"/>
      <c r="P15" s="124"/>
      <c r="R15" s="82" t="s">
        <v>135</v>
      </c>
      <c r="S15" s="82"/>
      <c r="T15" s="7" t="s">
        <v>85</v>
      </c>
      <c r="U15" s="7"/>
      <c r="V15" s="7"/>
      <c r="W15" s="7"/>
      <c r="X15" s="7"/>
      <c r="Y15" s="7"/>
      <c r="Z15" s="7"/>
      <c r="AA15" s="7"/>
      <c r="AB15" s="7"/>
      <c r="AC15" s="7"/>
    </row>
    <row r="16" spans="2:29" ht="18" customHeight="1" x14ac:dyDescent="0.25">
      <c r="B16" s="114" t="s">
        <v>12</v>
      </c>
      <c r="C16" s="115"/>
      <c r="D16" s="155" t="s">
        <v>79</v>
      </c>
      <c r="E16" s="156"/>
      <c r="F16" s="156"/>
      <c r="G16" s="156"/>
      <c r="H16" s="157"/>
      <c r="J16" s="119" t="s">
        <v>28</v>
      </c>
      <c r="K16" s="120"/>
      <c r="L16" s="121"/>
      <c r="M16" s="146" t="s">
        <v>81</v>
      </c>
      <c r="N16" s="147"/>
      <c r="O16" s="147"/>
      <c r="P16" s="148"/>
      <c r="R16" s="6"/>
      <c r="S16" s="29"/>
      <c r="T16" s="30" t="s">
        <v>124</v>
      </c>
      <c r="Z16" s="7"/>
      <c r="AA16" s="7"/>
      <c r="AB16" s="7"/>
      <c r="AC16" s="7"/>
    </row>
    <row r="17" spans="2:29" ht="18" customHeight="1" x14ac:dyDescent="0.25">
      <c r="B17" s="114" t="s">
        <v>13</v>
      </c>
      <c r="C17" s="115"/>
      <c r="D17" s="149" t="s">
        <v>80</v>
      </c>
      <c r="E17" s="150"/>
      <c r="F17" s="150"/>
      <c r="G17" s="150"/>
      <c r="H17" s="151"/>
      <c r="J17" s="119" t="s">
        <v>20</v>
      </c>
      <c r="K17" s="120"/>
      <c r="L17" s="121"/>
      <c r="M17" s="152" t="s">
        <v>82</v>
      </c>
      <c r="N17" s="153"/>
      <c r="O17" s="153"/>
      <c r="P17" s="154"/>
      <c r="R17" s="6"/>
      <c r="S17" s="29"/>
      <c r="T17" s="30" t="s">
        <v>141</v>
      </c>
      <c r="AC17" s="7"/>
    </row>
    <row r="18" spans="2:29" ht="18" customHeight="1" thickBot="1" x14ac:dyDescent="0.3">
      <c r="B18" s="132" t="s">
        <v>14</v>
      </c>
      <c r="C18" s="133"/>
      <c r="D18" s="134" t="s">
        <v>79</v>
      </c>
      <c r="E18" s="135"/>
      <c r="F18" s="135"/>
      <c r="G18" s="135"/>
      <c r="H18" s="136"/>
      <c r="J18" s="137" t="s">
        <v>21</v>
      </c>
      <c r="K18" s="138"/>
      <c r="L18" s="139"/>
      <c r="M18" s="144" t="s">
        <v>83</v>
      </c>
      <c r="N18" s="145"/>
      <c r="O18" s="32"/>
      <c r="P18" s="33" t="s">
        <v>71</v>
      </c>
      <c r="R18" s="80" t="s">
        <v>125</v>
      </c>
      <c r="S18" s="80"/>
      <c r="T18" s="6" t="s">
        <v>126</v>
      </c>
      <c r="Z18" s="7"/>
      <c r="AA18" s="7"/>
      <c r="AB18" s="7"/>
      <c r="AC18" s="7"/>
    </row>
    <row r="19" spans="2:29" ht="5.0999999999999996" customHeight="1" thickBot="1" x14ac:dyDescent="0.3">
      <c r="R19" s="52"/>
      <c r="S19" s="52"/>
      <c r="Z19" s="7"/>
      <c r="AA19" s="7"/>
      <c r="AB19" s="7"/>
      <c r="AC19" s="7"/>
    </row>
    <row r="20" spans="2:29" ht="20.100000000000001" customHeight="1" x14ac:dyDescent="0.25">
      <c r="B20" s="68" t="s">
        <v>0</v>
      </c>
      <c r="C20" s="69"/>
      <c r="D20" s="140" t="s">
        <v>1</v>
      </c>
      <c r="E20" s="141"/>
      <c r="F20" s="141"/>
      <c r="G20" s="142" t="s">
        <v>2</v>
      </c>
      <c r="H20" s="142"/>
      <c r="I20" s="142"/>
      <c r="J20" s="34" t="s">
        <v>3</v>
      </c>
      <c r="K20" s="34" t="s">
        <v>4</v>
      </c>
      <c r="L20" s="142" t="s">
        <v>73</v>
      </c>
      <c r="M20" s="142"/>
      <c r="N20" s="142" t="s">
        <v>22</v>
      </c>
      <c r="O20" s="142"/>
      <c r="P20" s="143"/>
      <c r="R20" s="80" t="s">
        <v>127</v>
      </c>
      <c r="S20" s="80"/>
      <c r="T20" s="6" t="s">
        <v>128</v>
      </c>
      <c r="U20" s="7"/>
      <c r="V20" s="7"/>
      <c r="W20" s="7"/>
      <c r="X20" s="7"/>
      <c r="Y20" s="7"/>
      <c r="AC20" s="7"/>
    </row>
    <row r="21" spans="2:29" ht="20.100000000000001" customHeight="1" x14ac:dyDescent="0.25">
      <c r="B21" s="78" t="s">
        <v>32</v>
      </c>
      <c r="C21" s="79"/>
      <c r="D21" s="125" t="s">
        <v>87</v>
      </c>
      <c r="E21" s="126"/>
      <c r="F21" s="126"/>
      <c r="G21" s="127" t="s">
        <v>97</v>
      </c>
      <c r="H21" s="127"/>
      <c r="I21" s="127"/>
      <c r="J21" s="35">
        <v>30</v>
      </c>
      <c r="K21" s="36" t="s">
        <v>111</v>
      </c>
      <c r="L21" s="130">
        <v>170000</v>
      </c>
      <c r="M21" s="131"/>
      <c r="N21" s="128">
        <f t="shared" ref="N21:N33" si="0">J21*L21</f>
        <v>5100000</v>
      </c>
      <c r="O21" s="128"/>
      <c r="P21" s="129"/>
      <c r="R21" s="83" t="s">
        <v>129</v>
      </c>
      <c r="S21" s="83"/>
      <c r="T21" s="6" t="s">
        <v>130</v>
      </c>
      <c r="U21" s="7"/>
      <c r="V21" s="7"/>
      <c r="W21" s="7"/>
      <c r="X21" s="7"/>
      <c r="Y21" s="7"/>
      <c r="Z21" s="7"/>
      <c r="AA21" s="7"/>
      <c r="AB21" s="7"/>
      <c r="AC21" s="7"/>
    </row>
    <row r="22" spans="2:29" ht="20.100000000000001" customHeight="1" x14ac:dyDescent="0.25">
      <c r="B22" s="74" t="s">
        <v>32</v>
      </c>
      <c r="C22" s="75"/>
      <c r="D22" s="90" t="s">
        <v>64</v>
      </c>
      <c r="E22" s="91"/>
      <c r="F22" s="91"/>
      <c r="G22" s="92" t="s">
        <v>106</v>
      </c>
      <c r="H22" s="92"/>
      <c r="I22" s="92"/>
      <c r="J22" s="37">
        <v>30</v>
      </c>
      <c r="K22" s="37" t="s">
        <v>111</v>
      </c>
      <c r="L22" s="93">
        <v>3000</v>
      </c>
      <c r="M22" s="93"/>
      <c r="N22" s="93">
        <f t="shared" si="0"/>
        <v>90000</v>
      </c>
      <c r="O22" s="93"/>
      <c r="P22" s="94"/>
      <c r="R22" s="83" t="s">
        <v>131</v>
      </c>
      <c r="S22" s="83"/>
      <c r="T22" s="6" t="s">
        <v>132</v>
      </c>
      <c r="U22" s="7"/>
      <c r="V22" s="7"/>
      <c r="W22" s="7"/>
      <c r="X22" s="7"/>
      <c r="Y22" s="7"/>
      <c r="Z22" s="7"/>
      <c r="AA22" s="7"/>
      <c r="AB22" s="7"/>
      <c r="AC22" s="7"/>
    </row>
    <row r="23" spans="2:29" ht="20.100000000000001" customHeight="1" x14ac:dyDescent="0.25">
      <c r="B23" s="74" t="s">
        <v>32</v>
      </c>
      <c r="C23" s="75"/>
      <c r="D23" s="90" t="s">
        <v>65</v>
      </c>
      <c r="E23" s="91"/>
      <c r="F23" s="91"/>
      <c r="G23" s="92" t="s">
        <v>98</v>
      </c>
      <c r="H23" s="92"/>
      <c r="I23" s="92"/>
      <c r="J23" s="37">
        <v>30</v>
      </c>
      <c r="K23" s="37" t="s">
        <v>111</v>
      </c>
      <c r="L23" s="93">
        <v>10000</v>
      </c>
      <c r="M23" s="93"/>
      <c r="N23" s="93">
        <f t="shared" si="0"/>
        <v>300000</v>
      </c>
      <c r="O23" s="93"/>
      <c r="P23" s="94"/>
      <c r="R23" s="83" t="s">
        <v>133</v>
      </c>
      <c r="S23" s="83"/>
      <c r="T23" s="6" t="s">
        <v>134</v>
      </c>
      <c r="U23" s="7"/>
      <c r="V23" s="7"/>
      <c r="W23" s="7"/>
      <c r="X23" s="7"/>
      <c r="Y23" s="7"/>
      <c r="Z23" s="7"/>
      <c r="AA23" s="7"/>
      <c r="AB23" s="7"/>
      <c r="AC23" s="7"/>
    </row>
    <row r="24" spans="2:29" ht="20.100000000000001" customHeight="1" x14ac:dyDescent="0.25">
      <c r="B24" s="74" t="s">
        <v>32</v>
      </c>
      <c r="C24" s="75"/>
      <c r="D24" s="90" t="s">
        <v>66</v>
      </c>
      <c r="E24" s="91"/>
      <c r="F24" s="91"/>
      <c r="G24" s="92" t="s">
        <v>99</v>
      </c>
      <c r="H24" s="92"/>
      <c r="I24" s="92"/>
      <c r="J24" s="37">
        <v>30</v>
      </c>
      <c r="K24" s="37" t="s">
        <v>111</v>
      </c>
      <c r="L24" s="93">
        <v>3000</v>
      </c>
      <c r="M24" s="93"/>
      <c r="N24" s="93">
        <f t="shared" si="0"/>
        <v>90000</v>
      </c>
      <c r="O24" s="93"/>
      <c r="P24" s="94"/>
      <c r="R24" s="6"/>
      <c r="U24" s="7"/>
      <c r="V24" s="7"/>
      <c r="W24" s="7"/>
      <c r="X24" s="7"/>
      <c r="Y24" s="7"/>
      <c r="Z24" s="7"/>
      <c r="AA24" s="7"/>
      <c r="AB24" s="7"/>
      <c r="AC24" s="7"/>
    </row>
    <row r="25" spans="2:29" ht="20.100000000000001" customHeight="1" x14ac:dyDescent="0.25">
      <c r="B25" s="74" t="s">
        <v>32</v>
      </c>
      <c r="C25" s="75"/>
      <c r="D25" s="90" t="s">
        <v>67</v>
      </c>
      <c r="E25" s="91"/>
      <c r="F25" s="91"/>
      <c r="G25" s="92" t="s">
        <v>100</v>
      </c>
      <c r="H25" s="92"/>
      <c r="I25" s="92"/>
      <c r="J25" s="37">
        <v>30</v>
      </c>
      <c r="K25" s="37" t="s">
        <v>111</v>
      </c>
      <c r="L25" s="93">
        <v>5000</v>
      </c>
      <c r="M25" s="93"/>
      <c r="N25" s="93">
        <f t="shared" si="0"/>
        <v>150000</v>
      </c>
      <c r="O25" s="93"/>
      <c r="P25" s="94"/>
      <c r="AA25" s="7"/>
      <c r="AB25" s="7"/>
      <c r="AC25" s="7"/>
    </row>
    <row r="26" spans="2:29" ht="20.100000000000001" customHeight="1" x14ac:dyDescent="0.25">
      <c r="B26" s="74" t="s">
        <v>32</v>
      </c>
      <c r="C26" s="75"/>
      <c r="D26" s="90" t="s">
        <v>88</v>
      </c>
      <c r="E26" s="91"/>
      <c r="F26" s="91"/>
      <c r="G26" s="92" t="s">
        <v>101</v>
      </c>
      <c r="H26" s="92"/>
      <c r="I26" s="92"/>
      <c r="J26" s="37">
        <v>30</v>
      </c>
      <c r="K26" s="37" t="s">
        <v>111</v>
      </c>
      <c r="L26" s="93">
        <v>3000</v>
      </c>
      <c r="M26" s="93"/>
      <c r="N26" s="93">
        <f t="shared" si="0"/>
        <v>90000</v>
      </c>
      <c r="O26" s="93"/>
      <c r="P26" s="94"/>
      <c r="R26" s="81" t="s">
        <v>0</v>
      </c>
      <c r="S26" s="81"/>
      <c r="T26" s="7" t="s">
        <v>118</v>
      </c>
      <c r="U26" s="7"/>
      <c r="V26" s="7"/>
      <c r="W26" s="7"/>
      <c r="X26" s="7"/>
      <c r="Y26" s="7"/>
      <c r="Z26" s="7"/>
      <c r="AA26" s="7"/>
      <c r="AB26" s="7"/>
      <c r="AC26" s="7"/>
    </row>
    <row r="27" spans="2:29" ht="20.100000000000001" customHeight="1" x14ac:dyDescent="0.25">
      <c r="B27" s="74" t="s">
        <v>32</v>
      </c>
      <c r="C27" s="75"/>
      <c r="D27" s="90" t="s">
        <v>89</v>
      </c>
      <c r="E27" s="91"/>
      <c r="F27" s="91"/>
      <c r="G27" s="92" t="s">
        <v>102</v>
      </c>
      <c r="H27" s="92"/>
      <c r="I27" s="92"/>
      <c r="J27" s="37">
        <v>30</v>
      </c>
      <c r="K27" s="37" t="s">
        <v>111</v>
      </c>
      <c r="L27" s="93">
        <v>10000</v>
      </c>
      <c r="M27" s="93"/>
      <c r="N27" s="93">
        <f t="shared" si="0"/>
        <v>300000</v>
      </c>
      <c r="O27" s="93"/>
      <c r="P27" s="94"/>
      <c r="R27" s="80" t="s">
        <v>119</v>
      </c>
      <c r="S27" s="80"/>
      <c r="T27" s="7" t="s">
        <v>136</v>
      </c>
      <c r="U27" s="7"/>
      <c r="V27" s="7"/>
      <c r="W27" s="7"/>
      <c r="X27" s="7"/>
      <c r="Y27" s="7"/>
      <c r="Z27" s="7"/>
      <c r="AA27" s="7"/>
      <c r="AB27" s="7"/>
      <c r="AC27" s="7"/>
    </row>
    <row r="28" spans="2:29" ht="20.100000000000001" customHeight="1" x14ac:dyDescent="0.25">
      <c r="B28" s="74" t="s">
        <v>32</v>
      </c>
      <c r="C28" s="75"/>
      <c r="D28" s="90" t="s">
        <v>90</v>
      </c>
      <c r="E28" s="91"/>
      <c r="F28" s="91"/>
      <c r="G28" s="92" t="s">
        <v>103</v>
      </c>
      <c r="H28" s="92"/>
      <c r="I28" s="92"/>
      <c r="J28" s="37">
        <v>30</v>
      </c>
      <c r="K28" s="37" t="s">
        <v>111</v>
      </c>
      <c r="L28" s="93">
        <v>3000</v>
      </c>
      <c r="M28" s="93"/>
      <c r="N28" s="93">
        <f t="shared" si="0"/>
        <v>90000</v>
      </c>
      <c r="O28" s="93"/>
      <c r="P28" s="94"/>
      <c r="R28" s="80" t="s">
        <v>121</v>
      </c>
      <c r="S28" s="80"/>
      <c r="T28" s="7" t="s">
        <v>122</v>
      </c>
      <c r="U28" s="7"/>
      <c r="V28" s="7"/>
      <c r="W28" s="7"/>
      <c r="X28" s="7"/>
      <c r="Y28" s="7"/>
      <c r="Z28" s="7"/>
      <c r="AA28" s="7"/>
      <c r="AB28" s="7"/>
      <c r="AC28" s="7"/>
    </row>
    <row r="29" spans="2:29" ht="20.100000000000001" customHeight="1" x14ac:dyDescent="0.25">
      <c r="B29" s="74" t="s">
        <v>32</v>
      </c>
      <c r="C29" s="75"/>
      <c r="D29" s="90" t="s">
        <v>91</v>
      </c>
      <c r="E29" s="91"/>
      <c r="F29" s="91"/>
      <c r="G29" s="92" t="s">
        <v>104</v>
      </c>
      <c r="H29" s="92"/>
      <c r="I29" s="92"/>
      <c r="J29" s="37">
        <v>30</v>
      </c>
      <c r="K29" s="37" t="s">
        <v>111</v>
      </c>
      <c r="L29" s="93">
        <v>1000</v>
      </c>
      <c r="M29" s="93"/>
      <c r="N29" s="93">
        <f t="shared" si="0"/>
        <v>30000</v>
      </c>
      <c r="O29" s="93"/>
      <c r="P29" s="94"/>
      <c r="R29" s="81" t="s">
        <v>120</v>
      </c>
      <c r="S29" s="81"/>
      <c r="T29" s="7" t="s">
        <v>123</v>
      </c>
      <c r="U29" s="7"/>
      <c r="V29" s="7"/>
      <c r="W29" s="7"/>
      <c r="X29" s="7"/>
      <c r="Y29" s="7"/>
      <c r="Z29" s="7"/>
      <c r="AA29" s="7"/>
      <c r="AB29" s="7"/>
      <c r="AC29" s="7"/>
    </row>
    <row r="30" spans="2:29" ht="20.100000000000001" customHeight="1" x14ac:dyDescent="0.25">
      <c r="B30" s="74" t="s">
        <v>33</v>
      </c>
      <c r="C30" s="75"/>
      <c r="D30" s="90" t="s">
        <v>92</v>
      </c>
      <c r="E30" s="91"/>
      <c r="F30" s="91"/>
      <c r="G30" s="112" t="s">
        <v>105</v>
      </c>
      <c r="H30" s="91"/>
      <c r="I30" s="113"/>
      <c r="J30" s="37">
        <v>30</v>
      </c>
      <c r="K30" s="37" t="s">
        <v>111</v>
      </c>
      <c r="L30" s="93">
        <v>10000</v>
      </c>
      <c r="M30" s="93"/>
      <c r="N30" s="93">
        <f t="shared" si="0"/>
        <v>300000</v>
      </c>
      <c r="O30" s="93"/>
      <c r="P30" s="94"/>
      <c r="R30" s="7"/>
      <c r="S30" s="38"/>
      <c r="T30" s="13" t="s">
        <v>140</v>
      </c>
      <c r="U30" s="7"/>
      <c r="V30" s="7"/>
      <c r="W30" s="7"/>
      <c r="X30" s="7"/>
      <c r="Y30" s="7"/>
      <c r="Z30" s="7"/>
      <c r="AA30" s="7"/>
      <c r="AB30" s="7"/>
      <c r="AC30" s="7"/>
    </row>
    <row r="31" spans="2:29" ht="20.100000000000001" customHeight="1" x14ac:dyDescent="0.25">
      <c r="B31" s="74" t="s">
        <v>33</v>
      </c>
      <c r="C31" s="75"/>
      <c r="D31" s="90" t="s">
        <v>93</v>
      </c>
      <c r="E31" s="91"/>
      <c r="F31" s="91"/>
      <c r="G31" s="92" t="s">
        <v>107</v>
      </c>
      <c r="H31" s="92"/>
      <c r="I31" s="92"/>
      <c r="J31" s="37">
        <v>30</v>
      </c>
      <c r="K31" s="37" t="s">
        <v>111</v>
      </c>
      <c r="L31" s="93">
        <v>2000</v>
      </c>
      <c r="M31" s="93"/>
      <c r="N31" s="93">
        <f t="shared" si="0"/>
        <v>60000</v>
      </c>
      <c r="O31" s="93"/>
      <c r="P31" s="94"/>
      <c r="AA31" s="7"/>
      <c r="AB31" s="7"/>
      <c r="AC31" s="7"/>
    </row>
    <row r="32" spans="2:29" ht="20.100000000000001" customHeight="1" x14ac:dyDescent="0.25">
      <c r="B32" s="74" t="s">
        <v>32</v>
      </c>
      <c r="C32" s="75"/>
      <c r="D32" s="90" t="s">
        <v>94</v>
      </c>
      <c r="E32" s="91"/>
      <c r="F32" s="91"/>
      <c r="G32" s="92" t="s">
        <v>108</v>
      </c>
      <c r="H32" s="92"/>
      <c r="I32" s="92"/>
      <c r="J32" s="37">
        <v>1</v>
      </c>
      <c r="K32" s="37" t="s">
        <v>110</v>
      </c>
      <c r="L32" s="93">
        <v>200000</v>
      </c>
      <c r="M32" s="93"/>
      <c r="N32" s="93">
        <f t="shared" si="0"/>
        <v>200000</v>
      </c>
      <c r="O32" s="93"/>
      <c r="P32" s="94"/>
      <c r="AA32" s="7"/>
      <c r="AB32" s="7"/>
      <c r="AC32" s="7"/>
    </row>
    <row r="33" spans="2:29" ht="20.100000000000001" customHeight="1" x14ac:dyDescent="0.25">
      <c r="B33" s="74" t="s">
        <v>33</v>
      </c>
      <c r="C33" s="75"/>
      <c r="D33" s="90" t="s">
        <v>95</v>
      </c>
      <c r="E33" s="91"/>
      <c r="F33" s="91"/>
      <c r="G33" s="92" t="s">
        <v>109</v>
      </c>
      <c r="H33" s="92"/>
      <c r="I33" s="92"/>
      <c r="J33" s="37">
        <v>1</v>
      </c>
      <c r="K33" s="37" t="s">
        <v>110</v>
      </c>
      <c r="L33" s="93">
        <v>100000</v>
      </c>
      <c r="M33" s="93"/>
      <c r="N33" s="93">
        <f t="shared" si="0"/>
        <v>100000</v>
      </c>
      <c r="O33" s="93"/>
      <c r="P33" s="94"/>
      <c r="AA33" s="7"/>
      <c r="AB33" s="7"/>
      <c r="AC33" s="7"/>
    </row>
    <row r="34" spans="2:29" ht="20.100000000000001" customHeight="1" x14ac:dyDescent="0.25">
      <c r="B34" s="74"/>
      <c r="C34" s="75"/>
      <c r="D34" s="90"/>
      <c r="E34" s="91"/>
      <c r="F34" s="91"/>
      <c r="G34" s="92"/>
      <c r="H34" s="92"/>
      <c r="I34" s="92"/>
      <c r="J34" s="37"/>
      <c r="K34" s="37"/>
      <c r="L34" s="93"/>
      <c r="M34" s="93"/>
      <c r="N34" s="93"/>
      <c r="O34" s="93"/>
      <c r="P34" s="94"/>
      <c r="AA34" s="7"/>
      <c r="AB34" s="7"/>
      <c r="AC34" s="7"/>
    </row>
    <row r="35" spans="2:29" ht="20.100000000000001" customHeight="1" x14ac:dyDescent="0.25">
      <c r="B35" s="74"/>
      <c r="C35" s="75"/>
      <c r="D35" s="90"/>
      <c r="E35" s="91"/>
      <c r="F35" s="91"/>
      <c r="G35" s="92"/>
      <c r="H35" s="92"/>
      <c r="I35" s="92"/>
      <c r="J35" s="37"/>
      <c r="K35" s="37"/>
      <c r="L35" s="93"/>
      <c r="M35" s="93"/>
      <c r="N35" s="93"/>
      <c r="O35" s="93"/>
      <c r="P35" s="94"/>
      <c r="AA35" s="7"/>
      <c r="AB35" s="7"/>
      <c r="AC35" s="7"/>
    </row>
    <row r="36" spans="2:29" ht="20.100000000000001" customHeight="1" x14ac:dyDescent="0.25">
      <c r="B36" s="74"/>
      <c r="C36" s="75"/>
      <c r="D36" s="90"/>
      <c r="E36" s="91"/>
      <c r="F36" s="91"/>
      <c r="G36" s="92"/>
      <c r="H36" s="92"/>
      <c r="I36" s="92"/>
      <c r="J36" s="37"/>
      <c r="K36" s="37"/>
      <c r="L36" s="93"/>
      <c r="M36" s="93"/>
      <c r="N36" s="93"/>
      <c r="O36" s="93"/>
      <c r="P36" s="94"/>
      <c r="R36" s="38"/>
      <c r="S36" s="39"/>
      <c r="T36" s="7"/>
      <c r="U36" s="7"/>
      <c r="V36" s="7"/>
      <c r="W36" s="7"/>
      <c r="X36" s="7"/>
      <c r="Y36" s="7"/>
      <c r="Z36" s="7"/>
      <c r="AA36" s="7"/>
      <c r="AB36" s="7"/>
      <c r="AC36" s="7"/>
    </row>
    <row r="37" spans="2:29" ht="20.100000000000001" customHeight="1" x14ac:dyDescent="0.25">
      <c r="B37" s="74"/>
      <c r="C37" s="75"/>
      <c r="D37" s="90"/>
      <c r="E37" s="91"/>
      <c r="F37" s="91"/>
      <c r="G37" s="92"/>
      <c r="H37" s="92"/>
      <c r="I37" s="92"/>
      <c r="J37" s="37"/>
      <c r="K37" s="37"/>
      <c r="L37" s="93"/>
      <c r="M37" s="93"/>
      <c r="N37" s="93"/>
      <c r="O37" s="93"/>
      <c r="P37" s="94"/>
      <c r="R37" s="7"/>
      <c r="S37" s="23"/>
      <c r="T37" s="7"/>
      <c r="U37" s="7"/>
      <c r="V37" s="7"/>
      <c r="W37" s="7"/>
      <c r="X37" s="7"/>
      <c r="Y37" s="7"/>
      <c r="Z37" s="7"/>
      <c r="AA37" s="7"/>
      <c r="AB37" s="7"/>
      <c r="AC37" s="7"/>
    </row>
    <row r="38" spans="2:29" ht="20.100000000000001" customHeight="1" x14ac:dyDescent="0.25">
      <c r="B38" s="74"/>
      <c r="C38" s="75"/>
      <c r="D38" s="90"/>
      <c r="E38" s="91"/>
      <c r="F38" s="91"/>
      <c r="G38" s="92"/>
      <c r="H38" s="92"/>
      <c r="I38" s="92"/>
      <c r="J38" s="37"/>
      <c r="K38" s="37"/>
      <c r="L38" s="93"/>
      <c r="M38" s="93"/>
      <c r="N38" s="93"/>
      <c r="O38" s="93"/>
      <c r="P38" s="94"/>
      <c r="R38" s="7"/>
      <c r="S38" s="23"/>
      <c r="T38" s="7"/>
      <c r="U38" s="7"/>
      <c r="V38" s="7"/>
      <c r="W38" s="7"/>
      <c r="X38" s="7"/>
      <c r="Y38" s="7"/>
      <c r="Z38" s="7"/>
      <c r="AA38" s="7"/>
      <c r="AB38" s="7"/>
      <c r="AC38" s="7"/>
    </row>
    <row r="39" spans="2:29" ht="20.100000000000001" customHeight="1" x14ac:dyDescent="0.25">
      <c r="B39" s="74"/>
      <c r="C39" s="75"/>
      <c r="D39" s="90"/>
      <c r="E39" s="91"/>
      <c r="F39" s="91"/>
      <c r="G39" s="92"/>
      <c r="H39" s="92"/>
      <c r="I39" s="92"/>
      <c r="J39" s="37"/>
      <c r="K39" s="37"/>
      <c r="L39" s="93"/>
      <c r="M39" s="93"/>
      <c r="N39" s="93"/>
      <c r="O39" s="93"/>
      <c r="P39" s="94"/>
      <c r="R39" s="21"/>
      <c r="S39" s="23"/>
      <c r="T39" s="7"/>
      <c r="U39" s="7"/>
      <c r="V39" s="7"/>
      <c r="W39" s="7"/>
      <c r="X39" s="7"/>
      <c r="Y39" s="7"/>
      <c r="Z39" s="7"/>
      <c r="AA39" s="7"/>
      <c r="AB39" s="7"/>
      <c r="AC39" s="7"/>
    </row>
    <row r="40" spans="2:29" ht="20.100000000000001" customHeight="1" x14ac:dyDescent="0.25">
      <c r="B40" s="74"/>
      <c r="C40" s="75"/>
      <c r="D40" s="90"/>
      <c r="E40" s="91"/>
      <c r="F40" s="91"/>
      <c r="G40" s="92"/>
      <c r="H40" s="92"/>
      <c r="I40" s="92"/>
      <c r="J40" s="37"/>
      <c r="K40" s="37"/>
      <c r="L40" s="93"/>
      <c r="M40" s="93"/>
      <c r="N40" s="93"/>
      <c r="O40" s="93"/>
      <c r="P40" s="94"/>
      <c r="R40" s="7"/>
      <c r="S40" s="7"/>
      <c r="T40" s="7"/>
      <c r="U40" s="7"/>
      <c r="V40" s="7"/>
      <c r="W40" s="7"/>
      <c r="X40" s="7"/>
      <c r="Y40" s="7"/>
      <c r="Z40" s="7"/>
      <c r="AA40" s="7"/>
      <c r="AB40" s="7"/>
      <c r="AC40" s="7"/>
    </row>
    <row r="41" spans="2:29" ht="20.100000000000001" customHeight="1" x14ac:dyDescent="0.25">
      <c r="B41" s="74"/>
      <c r="C41" s="75"/>
      <c r="D41" s="90"/>
      <c r="E41" s="91"/>
      <c r="F41" s="91"/>
      <c r="G41" s="92"/>
      <c r="H41" s="92"/>
      <c r="I41" s="92"/>
      <c r="J41" s="37"/>
      <c r="K41" s="37"/>
      <c r="L41" s="93"/>
      <c r="M41" s="93"/>
      <c r="N41" s="93"/>
      <c r="O41" s="93"/>
      <c r="P41" s="94"/>
      <c r="R41" s="40"/>
      <c r="S41" s="41"/>
      <c r="T41" s="7"/>
      <c r="U41" s="7"/>
      <c r="V41" s="7"/>
      <c r="W41" s="7"/>
      <c r="X41" s="7"/>
      <c r="Y41" s="7"/>
      <c r="Z41" s="7"/>
      <c r="AA41" s="7"/>
      <c r="AB41" s="7"/>
      <c r="AC41" s="7"/>
    </row>
    <row r="42" spans="2:29" ht="20.100000000000001" customHeight="1" x14ac:dyDescent="0.25">
      <c r="B42" s="74"/>
      <c r="C42" s="75"/>
      <c r="D42" s="90"/>
      <c r="E42" s="91"/>
      <c r="F42" s="91"/>
      <c r="G42" s="92"/>
      <c r="H42" s="92"/>
      <c r="I42" s="92"/>
      <c r="J42" s="37"/>
      <c r="K42" s="37"/>
      <c r="L42" s="93"/>
      <c r="M42" s="93"/>
      <c r="N42" s="93"/>
      <c r="O42" s="93"/>
      <c r="P42" s="94"/>
      <c r="R42" s="7"/>
      <c r="S42" s="7"/>
      <c r="T42" s="7"/>
      <c r="U42" s="7"/>
      <c r="V42" s="7"/>
      <c r="W42" s="7"/>
      <c r="X42" s="7"/>
      <c r="Y42" s="7"/>
      <c r="Z42" s="7"/>
      <c r="AA42" s="7"/>
      <c r="AB42" s="7"/>
      <c r="AC42" s="7"/>
    </row>
    <row r="43" spans="2:29" ht="20.100000000000001" customHeight="1" x14ac:dyDescent="0.25">
      <c r="B43" s="74"/>
      <c r="C43" s="75"/>
      <c r="D43" s="90"/>
      <c r="E43" s="91"/>
      <c r="F43" s="91"/>
      <c r="G43" s="92"/>
      <c r="H43" s="92"/>
      <c r="I43" s="92"/>
      <c r="J43" s="37"/>
      <c r="K43" s="37"/>
      <c r="L43" s="93"/>
      <c r="M43" s="93"/>
      <c r="N43" s="93"/>
      <c r="O43" s="93"/>
      <c r="P43" s="94"/>
      <c r="R43" s="7"/>
      <c r="S43" s="23"/>
      <c r="T43" s="7"/>
      <c r="U43" s="7"/>
      <c r="V43" s="7"/>
      <c r="W43" s="7"/>
      <c r="X43" s="7"/>
      <c r="Y43" s="7"/>
      <c r="Z43" s="7"/>
      <c r="AA43" s="7"/>
      <c r="AB43" s="7"/>
      <c r="AC43" s="7"/>
    </row>
    <row r="44" spans="2:29" ht="20.100000000000001" customHeight="1" x14ac:dyDescent="0.25">
      <c r="B44" s="74"/>
      <c r="C44" s="75"/>
      <c r="D44" s="90"/>
      <c r="E44" s="91"/>
      <c r="F44" s="91"/>
      <c r="G44" s="92"/>
      <c r="H44" s="92"/>
      <c r="I44" s="92"/>
      <c r="J44" s="37"/>
      <c r="K44" s="37"/>
      <c r="L44" s="93"/>
      <c r="M44" s="93"/>
      <c r="N44" s="93"/>
      <c r="O44" s="93"/>
      <c r="P44" s="94"/>
      <c r="R44" s="21"/>
      <c r="S44" s="30"/>
      <c r="T44" s="7"/>
      <c r="U44" s="7"/>
      <c r="V44" s="7"/>
      <c r="W44" s="7"/>
      <c r="X44" s="7"/>
      <c r="Y44" s="7"/>
      <c r="Z44" s="7"/>
      <c r="AA44" s="7"/>
      <c r="AB44" s="7"/>
      <c r="AC44" s="7"/>
    </row>
    <row r="45" spans="2:29" ht="20.100000000000001" customHeight="1" x14ac:dyDescent="0.25">
      <c r="B45" s="74"/>
      <c r="C45" s="75"/>
      <c r="D45" s="90"/>
      <c r="E45" s="91"/>
      <c r="F45" s="91"/>
      <c r="G45" s="92"/>
      <c r="H45" s="92"/>
      <c r="I45" s="92"/>
      <c r="J45" s="37"/>
      <c r="K45" s="37"/>
      <c r="L45" s="93"/>
      <c r="M45" s="93"/>
      <c r="N45" s="93"/>
      <c r="O45" s="93"/>
      <c r="P45" s="94"/>
      <c r="R45" s="21"/>
      <c r="S45" s="30"/>
      <c r="T45" s="7"/>
      <c r="U45" s="7"/>
      <c r="V45" s="7"/>
      <c r="W45" s="7"/>
      <c r="X45" s="7"/>
      <c r="Y45" s="7"/>
      <c r="Z45" s="7"/>
      <c r="AA45" s="7"/>
      <c r="AB45" s="7"/>
      <c r="AC45" s="7"/>
    </row>
    <row r="46" spans="2:29" ht="20.100000000000001" customHeight="1" x14ac:dyDescent="0.25">
      <c r="B46" s="74"/>
      <c r="C46" s="75"/>
      <c r="D46" s="90"/>
      <c r="E46" s="91"/>
      <c r="F46" s="91"/>
      <c r="G46" s="92"/>
      <c r="H46" s="92"/>
      <c r="I46" s="92"/>
      <c r="J46" s="37"/>
      <c r="K46" s="37"/>
      <c r="L46" s="93"/>
      <c r="M46" s="93"/>
      <c r="N46" s="93"/>
      <c r="O46" s="93"/>
      <c r="P46" s="94"/>
      <c r="R46" s="21"/>
      <c r="S46" s="7"/>
      <c r="T46" s="7"/>
      <c r="U46" s="7"/>
      <c r="V46" s="7"/>
      <c r="W46" s="7"/>
      <c r="X46" s="7"/>
      <c r="Y46" s="7"/>
      <c r="Z46" s="7"/>
      <c r="AA46" s="7"/>
      <c r="AB46" s="7"/>
      <c r="AC46" s="7"/>
    </row>
    <row r="47" spans="2:29" ht="20.100000000000001" customHeight="1" x14ac:dyDescent="0.25">
      <c r="B47" s="74"/>
      <c r="C47" s="75"/>
      <c r="D47" s="90"/>
      <c r="E47" s="91"/>
      <c r="F47" s="91"/>
      <c r="G47" s="92"/>
      <c r="H47" s="92"/>
      <c r="I47" s="92"/>
      <c r="J47" s="37"/>
      <c r="K47" s="37"/>
      <c r="L47" s="93"/>
      <c r="M47" s="93"/>
      <c r="N47" s="93"/>
      <c r="O47" s="93"/>
      <c r="P47" s="94"/>
      <c r="R47" s="21"/>
      <c r="S47" s="7"/>
      <c r="T47" s="7"/>
      <c r="U47" s="7"/>
      <c r="V47" s="7"/>
      <c r="W47" s="7"/>
      <c r="X47" s="7"/>
      <c r="Y47" s="7"/>
      <c r="Z47" s="7"/>
      <c r="AA47" s="7"/>
      <c r="AB47" s="7"/>
      <c r="AC47" s="7"/>
    </row>
    <row r="48" spans="2:29" ht="20.100000000000001" customHeight="1" x14ac:dyDescent="0.25">
      <c r="B48" s="74"/>
      <c r="C48" s="75"/>
      <c r="D48" s="90"/>
      <c r="E48" s="91"/>
      <c r="F48" s="91"/>
      <c r="G48" s="92"/>
      <c r="H48" s="92"/>
      <c r="I48" s="92"/>
      <c r="J48" s="37"/>
      <c r="K48" s="37"/>
      <c r="L48" s="93"/>
      <c r="M48" s="93"/>
      <c r="N48" s="93"/>
      <c r="O48" s="93"/>
      <c r="P48" s="94"/>
      <c r="R48" s="21"/>
      <c r="S48" s="7"/>
      <c r="T48" s="7"/>
      <c r="U48" s="7"/>
      <c r="V48" s="7"/>
      <c r="W48" s="7"/>
      <c r="X48" s="7"/>
      <c r="Y48" s="7"/>
      <c r="Z48" s="7"/>
      <c r="AA48" s="7"/>
      <c r="AB48" s="7"/>
      <c r="AC48" s="7"/>
    </row>
    <row r="49" spans="2:29" ht="20.100000000000001" customHeight="1" x14ac:dyDescent="0.25">
      <c r="B49" s="74"/>
      <c r="C49" s="75"/>
      <c r="D49" s="90"/>
      <c r="E49" s="91"/>
      <c r="F49" s="91"/>
      <c r="G49" s="92"/>
      <c r="H49" s="92"/>
      <c r="I49" s="92"/>
      <c r="J49" s="37"/>
      <c r="K49" s="37"/>
      <c r="L49" s="93"/>
      <c r="M49" s="93"/>
      <c r="N49" s="93"/>
      <c r="O49" s="93"/>
      <c r="P49" s="94"/>
      <c r="R49" s="21"/>
      <c r="S49" s="7"/>
      <c r="T49" s="7"/>
      <c r="U49" s="7"/>
      <c r="V49" s="7"/>
      <c r="W49" s="7"/>
      <c r="X49" s="7"/>
      <c r="Y49" s="7"/>
      <c r="Z49" s="7"/>
      <c r="AA49" s="7"/>
      <c r="AB49" s="7"/>
      <c r="AC49" s="7"/>
    </row>
    <row r="50" spans="2:29" ht="20.100000000000001" customHeight="1" thickBot="1" x14ac:dyDescent="0.3">
      <c r="B50" s="76"/>
      <c r="C50" s="77"/>
      <c r="D50" s="95"/>
      <c r="E50" s="96"/>
      <c r="F50" s="96"/>
      <c r="G50" s="97"/>
      <c r="H50" s="97"/>
      <c r="I50" s="97"/>
      <c r="J50" s="42"/>
      <c r="K50" s="42"/>
      <c r="L50" s="98"/>
      <c r="M50" s="98"/>
      <c r="N50" s="98"/>
      <c r="O50" s="98"/>
      <c r="P50" s="99"/>
      <c r="R50" s="21"/>
      <c r="S50" s="7"/>
      <c r="T50" s="7"/>
      <c r="U50" s="7"/>
      <c r="V50" s="7"/>
      <c r="W50" s="7"/>
      <c r="X50" s="7"/>
      <c r="Y50" s="7"/>
      <c r="Z50" s="7"/>
      <c r="AA50" s="7"/>
      <c r="AB50" s="7"/>
      <c r="AC50" s="7"/>
    </row>
    <row r="51" spans="2:29" ht="5.0999999999999996" customHeight="1" thickBot="1" x14ac:dyDescent="0.3">
      <c r="R51" s="21"/>
      <c r="S51" s="7"/>
      <c r="T51" s="7"/>
      <c r="U51" s="7"/>
      <c r="V51" s="7"/>
      <c r="W51" s="7"/>
      <c r="X51" s="7"/>
      <c r="Y51" s="7"/>
      <c r="Z51" s="7"/>
      <c r="AA51" s="7"/>
      <c r="AB51" s="7"/>
      <c r="AC51" s="7"/>
    </row>
    <row r="52" spans="2:29" ht="20.100000000000001" customHeight="1" x14ac:dyDescent="0.25">
      <c r="B52" s="43" t="s">
        <v>24</v>
      </c>
      <c r="C52" s="44"/>
      <c r="D52" s="44"/>
      <c r="E52" s="44"/>
      <c r="F52" s="44"/>
      <c r="G52" s="44"/>
      <c r="H52" s="44"/>
      <c r="I52" s="44"/>
      <c r="J52" s="44"/>
      <c r="K52" s="45"/>
      <c r="L52" s="46" t="s">
        <v>23</v>
      </c>
      <c r="M52" s="47"/>
      <c r="N52" s="44"/>
      <c r="O52" s="44"/>
      <c r="P52" s="48"/>
      <c r="R52" s="21"/>
      <c r="S52" s="7"/>
      <c r="T52" s="7"/>
      <c r="U52" s="7"/>
      <c r="V52" s="7"/>
      <c r="W52" s="7"/>
      <c r="X52" s="7"/>
      <c r="Y52" s="7"/>
      <c r="Z52" s="7"/>
      <c r="AA52" s="7"/>
      <c r="AB52" s="7"/>
      <c r="AC52" s="7"/>
    </row>
    <row r="53" spans="2:29" ht="20.100000000000001" customHeight="1" x14ac:dyDescent="0.25">
      <c r="B53" s="103"/>
      <c r="C53" s="104"/>
      <c r="D53" s="104"/>
      <c r="E53" s="104"/>
      <c r="F53" s="104"/>
      <c r="G53" s="104"/>
      <c r="H53" s="104"/>
      <c r="I53" s="104"/>
      <c r="J53" s="104"/>
      <c r="K53" s="105"/>
      <c r="L53" s="9" t="s">
        <v>0</v>
      </c>
      <c r="M53" s="10"/>
      <c r="N53" s="100" t="s">
        <v>22</v>
      </c>
      <c r="O53" s="101"/>
      <c r="P53" s="102"/>
      <c r="R53" s="21"/>
      <c r="S53" s="7"/>
      <c r="T53" s="7"/>
      <c r="U53" s="7"/>
      <c r="V53" s="7"/>
      <c r="W53" s="7"/>
      <c r="X53" s="7"/>
      <c r="Y53" s="7"/>
      <c r="Z53" s="7"/>
      <c r="AA53" s="7"/>
      <c r="AB53" s="7"/>
      <c r="AC53" s="7"/>
    </row>
    <row r="54" spans="2:29" ht="20.100000000000001" customHeight="1" x14ac:dyDescent="0.25">
      <c r="B54" s="106"/>
      <c r="C54" s="107"/>
      <c r="D54" s="107"/>
      <c r="E54" s="107"/>
      <c r="F54" s="107"/>
      <c r="G54" s="107"/>
      <c r="H54" s="107"/>
      <c r="I54" s="107"/>
      <c r="J54" s="107"/>
      <c r="K54" s="108"/>
      <c r="L54" s="11" t="s">
        <v>31</v>
      </c>
      <c r="M54" s="12"/>
      <c r="N54" s="84">
        <f>SUMIF($B$21:$B$50,L54,$N$21:$P$50)</f>
        <v>0</v>
      </c>
      <c r="O54" s="85"/>
      <c r="P54" s="86"/>
      <c r="R54" s="21"/>
      <c r="S54" s="7"/>
      <c r="T54" s="7"/>
      <c r="U54" s="7"/>
      <c r="V54" s="7"/>
      <c r="W54" s="7"/>
      <c r="X54" s="7"/>
      <c r="Y54" s="7"/>
      <c r="Z54" s="7"/>
      <c r="AA54" s="7"/>
      <c r="AB54" s="7"/>
      <c r="AC54" s="7"/>
    </row>
    <row r="55" spans="2:29" ht="20.100000000000001" customHeight="1" x14ac:dyDescent="0.25">
      <c r="B55" s="106"/>
      <c r="C55" s="107"/>
      <c r="D55" s="107"/>
      <c r="E55" s="107"/>
      <c r="F55" s="107"/>
      <c r="G55" s="107"/>
      <c r="H55" s="107"/>
      <c r="I55" s="107"/>
      <c r="J55" s="107"/>
      <c r="K55" s="108"/>
      <c r="L55" s="11" t="s">
        <v>32</v>
      </c>
      <c r="M55" s="12"/>
      <c r="N55" s="84">
        <f>SUMIF($B$21:$B$50,L55,$N$21:$P$50)</f>
        <v>6440000</v>
      </c>
      <c r="O55" s="85"/>
      <c r="P55" s="86"/>
      <c r="R55" s="21"/>
      <c r="S55" s="7"/>
      <c r="T55" s="7"/>
      <c r="U55" s="7"/>
      <c r="V55" s="7"/>
      <c r="W55" s="7"/>
      <c r="X55" s="7"/>
      <c r="Y55" s="7"/>
      <c r="Z55" s="7"/>
      <c r="AA55" s="7"/>
      <c r="AB55" s="7"/>
      <c r="AC55" s="7"/>
    </row>
    <row r="56" spans="2:29" ht="20.100000000000001" customHeight="1" x14ac:dyDescent="0.25">
      <c r="B56" s="106"/>
      <c r="C56" s="107"/>
      <c r="D56" s="107"/>
      <c r="E56" s="107"/>
      <c r="F56" s="107"/>
      <c r="G56" s="107"/>
      <c r="H56" s="107"/>
      <c r="I56" s="107"/>
      <c r="J56" s="107"/>
      <c r="K56" s="108"/>
      <c r="L56" s="11" t="s">
        <v>33</v>
      </c>
      <c r="M56" s="12"/>
      <c r="N56" s="84">
        <f>SUMIF($B$21:$B$50,L56,$N$21:$P$50)</f>
        <v>460000</v>
      </c>
      <c r="O56" s="85"/>
      <c r="P56" s="86"/>
      <c r="R56" s="21"/>
      <c r="S56" s="7"/>
      <c r="T56" s="7"/>
      <c r="U56" s="7"/>
      <c r="V56" s="7"/>
      <c r="W56" s="7"/>
      <c r="X56" s="7"/>
      <c r="Y56" s="7"/>
      <c r="Z56" s="7"/>
      <c r="AA56" s="7"/>
      <c r="AB56" s="7"/>
      <c r="AC56" s="7"/>
    </row>
    <row r="57" spans="2:29" ht="20.100000000000001" customHeight="1" thickBot="1" x14ac:dyDescent="0.3">
      <c r="B57" s="109"/>
      <c r="C57" s="110"/>
      <c r="D57" s="110"/>
      <c r="E57" s="110"/>
      <c r="F57" s="110"/>
      <c r="G57" s="110"/>
      <c r="H57" s="110"/>
      <c r="I57" s="110"/>
      <c r="J57" s="110"/>
      <c r="K57" s="111"/>
      <c r="L57" s="49" t="s">
        <v>26</v>
      </c>
      <c r="M57" s="50"/>
      <c r="N57" s="87">
        <f>SUM(N54:P56)</f>
        <v>6900000</v>
      </c>
      <c r="O57" s="88"/>
      <c r="P57" s="89"/>
      <c r="R57" s="21"/>
      <c r="S57" s="7"/>
      <c r="T57" s="7"/>
      <c r="U57" s="7"/>
      <c r="V57" s="7"/>
      <c r="W57" s="7"/>
      <c r="X57" s="7"/>
      <c r="Y57" s="7"/>
      <c r="Z57" s="7"/>
      <c r="AA57" s="7"/>
      <c r="AB57" s="7"/>
      <c r="AC57" s="7"/>
    </row>
    <row r="58" spans="2:29" ht="5.0999999999999996" customHeight="1" x14ac:dyDescent="0.25">
      <c r="R58" s="21"/>
      <c r="S58" s="7"/>
      <c r="T58" s="7"/>
      <c r="U58" s="7"/>
      <c r="V58" s="7"/>
      <c r="W58" s="7"/>
      <c r="X58" s="7"/>
      <c r="Y58" s="7"/>
      <c r="Z58" s="7"/>
      <c r="AA58" s="7"/>
      <c r="AB58" s="7"/>
      <c r="AC58" s="7"/>
    </row>
    <row r="59" spans="2:29" x14ac:dyDescent="0.25">
      <c r="R59" s="21"/>
      <c r="S59" s="7"/>
      <c r="T59" s="7"/>
      <c r="U59" s="7"/>
      <c r="V59" s="7"/>
      <c r="W59" s="7"/>
      <c r="X59" s="7"/>
      <c r="Y59" s="7"/>
      <c r="Z59" s="7"/>
      <c r="AA59" s="7"/>
      <c r="AB59" s="7"/>
      <c r="AC59" s="7"/>
    </row>
    <row r="60" spans="2:29" x14ac:dyDescent="0.25">
      <c r="R60" s="21"/>
      <c r="S60" s="7"/>
      <c r="T60" s="7"/>
      <c r="U60" s="7"/>
      <c r="V60" s="7"/>
      <c r="W60" s="7"/>
      <c r="X60" s="7"/>
      <c r="Y60" s="7"/>
      <c r="Z60" s="7"/>
      <c r="AA60" s="7"/>
      <c r="AB60" s="7"/>
      <c r="AC60" s="7"/>
    </row>
    <row r="61" spans="2:29" x14ac:dyDescent="0.25">
      <c r="R61" s="21"/>
      <c r="S61" s="7"/>
      <c r="T61" s="7"/>
      <c r="U61" s="7"/>
      <c r="V61" s="7"/>
      <c r="W61" s="7"/>
      <c r="X61" s="7"/>
      <c r="Y61" s="7"/>
      <c r="Z61" s="7"/>
      <c r="AA61" s="7"/>
      <c r="AB61" s="7"/>
      <c r="AC61" s="7"/>
    </row>
    <row r="62" spans="2:29" x14ac:dyDescent="0.25">
      <c r="O62" s="51"/>
      <c r="R62" s="21"/>
      <c r="S62" s="7"/>
      <c r="T62" s="7"/>
      <c r="U62" s="7"/>
      <c r="V62" s="7"/>
      <c r="W62" s="7"/>
      <c r="X62" s="7"/>
      <c r="Y62" s="7"/>
      <c r="Z62" s="7"/>
      <c r="AA62" s="7"/>
      <c r="AB62" s="7"/>
      <c r="AC62" s="7"/>
    </row>
    <row r="63" spans="2:29" x14ac:dyDescent="0.25">
      <c r="R63" s="21"/>
      <c r="S63" s="7"/>
      <c r="T63" s="7"/>
      <c r="U63" s="7"/>
      <c r="V63" s="7"/>
      <c r="W63" s="7"/>
      <c r="X63" s="7"/>
      <c r="Y63" s="7"/>
      <c r="Z63" s="7"/>
      <c r="AA63" s="7"/>
      <c r="AB63" s="7"/>
      <c r="AC63" s="7"/>
    </row>
    <row r="73" ht="5.0999999999999996" customHeight="1" x14ac:dyDescent="0.25"/>
  </sheetData>
  <sheetProtection algorithmName="SHA-512" hashValue="QUt3NsDhiirn62bn78kelKq48KSEmVg7nxt/GuforfG723MJi7pfPVo8SN5AVmAML/mzwd2CeikwnAgBAJ5rZw==" saltValue="T382g9zGjpq7LiyNaZIa/g==" spinCount="100000" sheet="1" objects="1" selectLockedCells="1"/>
  <mergeCells count="207">
    <mergeCell ref="B4:F4"/>
    <mergeCell ref="G4:K5"/>
    <mergeCell ref="B5:E8"/>
    <mergeCell ref="F5:F8"/>
    <mergeCell ref="H6:P7"/>
    <mergeCell ref="J10:K14"/>
    <mergeCell ref="P10:P11"/>
    <mergeCell ref="B11:C13"/>
    <mergeCell ref="D11:H13"/>
    <mergeCell ref="L12:L13"/>
    <mergeCell ref="M12:O13"/>
    <mergeCell ref="P12:P13"/>
    <mergeCell ref="G8:H8"/>
    <mergeCell ref="I8:K8"/>
    <mergeCell ref="B10:H10"/>
    <mergeCell ref="L10:L11"/>
    <mergeCell ref="M10:O11"/>
    <mergeCell ref="B14:C14"/>
    <mergeCell ref="D14:H14"/>
    <mergeCell ref="M14:O14"/>
    <mergeCell ref="G20:I20"/>
    <mergeCell ref="L20:M20"/>
    <mergeCell ref="N20:P20"/>
    <mergeCell ref="M18:N18"/>
    <mergeCell ref="J16:L16"/>
    <mergeCell ref="M16:P16"/>
    <mergeCell ref="B17:C17"/>
    <mergeCell ref="D17:H17"/>
    <mergeCell ref="J17:L17"/>
    <mergeCell ref="M17:P17"/>
    <mergeCell ref="B16:C16"/>
    <mergeCell ref="D16:H16"/>
    <mergeCell ref="B15:C15"/>
    <mergeCell ref="D15:H15"/>
    <mergeCell ref="J15:L15"/>
    <mergeCell ref="M15:P15"/>
    <mergeCell ref="D23:F23"/>
    <mergeCell ref="G23:I23"/>
    <mergeCell ref="L23:M23"/>
    <mergeCell ref="N23:P23"/>
    <mergeCell ref="D24:F24"/>
    <mergeCell ref="G24:I24"/>
    <mergeCell ref="L24:M24"/>
    <mergeCell ref="N24:P24"/>
    <mergeCell ref="D21:F21"/>
    <mergeCell ref="G21:I21"/>
    <mergeCell ref="N21:P21"/>
    <mergeCell ref="D22:F22"/>
    <mergeCell ref="G22:I22"/>
    <mergeCell ref="L22:M22"/>
    <mergeCell ref="N22:P22"/>
    <mergeCell ref="L21:M21"/>
    <mergeCell ref="B18:C18"/>
    <mergeCell ref="D18:H18"/>
    <mergeCell ref="J18:L18"/>
    <mergeCell ref="D20:F20"/>
    <mergeCell ref="D27:F27"/>
    <mergeCell ref="G27:I27"/>
    <mergeCell ref="L27:M27"/>
    <mergeCell ref="N27:P27"/>
    <mergeCell ref="D28:F28"/>
    <mergeCell ref="G28:I28"/>
    <mergeCell ref="L28:M28"/>
    <mergeCell ref="N28:P28"/>
    <mergeCell ref="D25:F25"/>
    <mergeCell ref="G25:I25"/>
    <mergeCell ref="L25:M25"/>
    <mergeCell ref="N25:P25"/>
    <mergeCell ref="D26:F26"/>
    <mergeCell ref="G26:I26"/>
    <mergeCell ref="L26:M26"/>
    <mergeCell ref="N26:P26"/>
    <mergeCell ref="D31:F31"/>
    <mergeCell ref="G31:I31"/>
    <mergeCell ref="N31:P31"/>
    <mergeCell ref="D32:F32"/>
    <mergeCell ref="G32:I32"/>
    <mergeCell ref="L31:M31"/>
    <mergeCell ref="N32:P32"/>
    <mergeCell ref="D29:F29"/>
    <mergeCell ref="G29:I29"/>
    <mergeCell ref="L29:M29"/>
    <mergeCell ref="N29:P29"/>
    <mergeCell ref="D30:F30"/>
    <mergeCell ref="G30:I30"/>
    <mergeCell ref="L30:M30"/>
    <mergeCell ref="N30:P30"/>
    <mergeCell ref="L32:M32"/>
    <mergeCell ref="D35:F35"/>
    <mergeCell ref="G35:I35"/>
    <mergeCell ref="L35:M35"/>
    <mergeCell ref="N35:P35"/>
    <mergeCell ref="D36:F36"/>
    <mergeCell ref="G36:I36"/>
    <mergeCell ref="L36:M36"/>
    <mergeCell ref="N36:P36"/>
    <mergeCell ref="D33:F33"/>
    <mergeCell ref="G33:I33"/>
    <mergeCell ref="L33:M33"/>
    <mergeCell ref="N33:P33"/>
    <mergeCell ref="D34:F34"/>
    <mergeCell ref="G34:I34"/>
    <mergeCell ref="L34:M34"/>
    <mergeCell ref="N34:P34"/>
    <mergeCell ref="D39:F39"/>
    <mergeCell ref="G39:I39"/>
    <mergeCell ref="L39:M39"/>
    <mergeCell ref="N39:P39"/>
    <mergeCell ref="D40:F40"/>
    <mergeCell ref="G40:I40"/>
    <mergeCell ref="L40:M40"/>
    <mergeCell ref="N40:P40"/>
    <mergeCell ref="D37:F37"/>
    <mergeCell ref="G37:I37"/>
    <mergeCell ref="L37:M37"/>
    <mergeCell ref="N37:P37"/>
    <mergeCell ref="D38:F38"/>
    <mergeCell ref="G38:I38"/>
    <mergeCell ref="L38:M38"/>
    <mergeCell ref="N38:P38"/>
    <mergeCell ref="D43:F43"/>
    <mergeCell ref="G43:I43"/>
    <mergeCell ref="L43:M43"/>
    <mergeCell ref="N43:P43"/>
    <mergeCell ref="D44:F44"/>
    <mergeCell ref="G44:I44"/>
    <mergeCell ref="L44:M44"/>
    <mergeCell ref="N44:P44"/>
    <mergeCell ref="D41:F41"/>
    <mergeCell ref="G41:I41"/>
    <mergeCell ref="L41:M41"/>
    <mergeCell ref="N41:P41"/>
    <mergeCell ref="D42:F42"/>
    <mergeCell ref="G42:I42"/>
    <mergeCell ref="L42:M42"/>
    <mergeCell ref="N42:P42"/>
    <mergeCell ref="D47:F47"/>
    <mergeCell ref="G47:I47"/>
    <mergeCell ref="L47:M47"/>
    <mergeCell ref="N47:P47"/>
    <mergeCell ref="D48:F48"/>
    <mergeCell ref="G48:I48"/>
    <mergeCell ref="L48:M48"/>
    <mergeCell ref="N48:P48"/>
    <mergeCell ref="D45:F45"/>
    <mergeCell ref="G45:I45"/>
    <mergeCell ref="L45:M45"/>
    <mergeCell ref="N45:P45"/>
    <mergeCell ref="D46:F46"/>
    <mergeCell ref="G46:I46"/>
    <mergeCell ref="L46:M46"/>
    <mergeCell ref="N46:P46"/>
    <mergeCell ref="N54:P54"/>
    <mergeCell ref="N55:P55"/>
    <mergeCell ref="N56:P56"/>
    <mergeCell ref="N57:P57"/>
    <mergeCell ref="D49:F49"/>
    <mergeCell ref="G49:I49"/>
    <mergeCell ref="L49:M49"/>
    <mergeCell ref="N49:P49"/>
    <mergeCell ref="D50:F50"/>
    <mergeCell ref="G50:I50"/>
    <mergeCell ref="L50:M50"/>
    <mergeCell ref="N50:P50"/>
    <mergeCell ref="N53:P53"/>
    <mergeCell ref="B53:K57"/>
    <mergeCell ref="R27:S27"/>
    <mergeCell ref="R28:S28"/>
    <mergeCell ref="R29:S29"/>
    <mergeCell ref="R14:S14"/>
    <mergeCell ref="R15:S15"/>
    <mergeCell ref="R18:S18"/>
    <mergeCell ref="R20:S20"/>
    <mergeCell ref="R21:S21"/>
    <mergeCell ref="R22:S22"/>
    <mergeCell ref="R23:S23"/>
    <mergeCell ref="R26:S26"/>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48:C48"/>
    <mergeCell ref="B49:C49"/>
    <mergeCell ref="B50:C50"/>
    <mergeCell ref="B39:C39"/>
    <mergeCell ref="B40:C40"/>
    <mergeCell ref="B41:C41"/>
    <mergeCell ref="B42:C42"/>
    <mergeCell ref="B43:C43"/>
    <mergeCell ref="B44:C44"/>
    <mergeCell ref="B45:C45"/>
    <mergeCell ref="B46:C46"/>
    <mergeCell ref="B47:C47"/>
  </mergeCells>
  <phoneticPr fontId="1"/>
  <dataValidations count="2">
    <dataValidation imeMode="halfAlpha" allowBlank="1" showInputMessage="1" showErrorMessage="1" sqref="M17:M18 O18 D16:H18 J21:J50 M22:M31 L21:L31 L33:M50" xr:uid="{00000000-0002-0000-0000-000002000000}"/>
    <dataValidation allowBlank="1" showInputMessage="1" sqref="M15:P15" xr:uid="{00000000-0002-0000-0000-000001000000}"/>
  </dataValidations>
  <pageMargins left="0.67" right="0.23622047244094491" top="0.46" bottom="0.15748031496062992" header="0.31496062992125984" footer="0.15748031496062992"/>
  <pageSetup paperSize="9" scale="7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項目リスト!$A$14:$A$16</xm:f>
          </x14:formula1>
          <xm:sqref>B21:B50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3"/>
  <sheetViews>
    <sheetView showGridLines="0" showZeros="0" tabSelected="1" zoomScale="70" zoomScaleNormal="70" zoomScaleSheetLayoutView="100" workbookViewId="0">
      <selection activeCell="B5" sqref="B5:E8"/>
    </sheetView>
  </sheetViews>
  <sheetFormatPr defaultColWidth="9" defaultRowHeight="15.75" x14ac:dyDescent="0.25"/>
  <cols>
    <col min="1" max="1" width="1.25" style="64" customWidth="1"/>
    <col min="2" max="8" width="9" style="64"/>
    <col min="9" max="9" width="0.875" style="64" customWidth="1"/>
    <col min="10" max="13" width="9" style="64"/>
    <col min="14" max="14" width="12.125" style="64" bestFit="1" customWidth="1"/>
    <col min="15" max="15" width="9" style="64"/>
    <col min="16" max="16" width="5.625" style="64" customWidth="1"/>
    <col min="17" max="17" width="1.625" style="64" customWidth="1"/>
    <col min="18" max="18" width="9" style="64"/>
    <col min="19" max="19" width="26.875" style="64" hidden="1" customWidth="1"/>
    <col min="20" max="25" width="9" style="64"/>
    <col min="26" max="26" width="0" style="64" hidden="1" customWidth="1"/>
    <col min="27" max="16384" width="9" style="64"/>
  </cols>
  <sheetData>
    <row r="1" spans="1:19" ht="5.0999999999999996" customHeight="1" x14ac:dyDescent="0.25">
      <c r="A1" s="7"/>
      <c r="B1" s="7"/>
      <c r="C1" s="7"/>
      <c r="D1" s="7"/>
      <c r="E1" s="7"/>
      <c r="F1" s="7"/>
      <c r="G1" s="7"/>
      <c r="H1" s="7"/>
      <c r="I1" s="7"/>
      <c r="J1" s="7"/>
      <c r="K1" s="7"/>
      <c r="L1" s="7"/>
      <c r="M1" s="7"/>
      <c r="N1" s="7"/>
      <c r="O1" s="7"/>
      <c r="P1" s="7"/>
      <c r="Q1" s="7"/>
    </row>
    <row r="2" spans="1:19" x14ac:dyDescent="0.25">
      <c r="A2" s="7"/>
      <c r="B2" s="7" t="s">
        <v>69</v>
      </c>
      <c r="C2" s="7"/>
      <c r="D2" s="7"/>
      <c r="E2" s="7"/>
      <c r="F2" s="7"/>
      <c r="G2" s="7"/>
      <c r="H2" s="7"/>
      <c r="I2" s="7"/>
      <c r="J2" s="7"/>
      <c r="K2" s="7"/>
      <c r="L2" s="7"/>
      <c r="M2" s="7"/>
      <c r="N2" s="7"/>
      <c r="O2" s="7"/>
      <c r="P2" s="53"/>
      <c r="Q2" s="7"/>
    </row>
    <row r="3" spans="1:19" ht="5.0999999999999996" customHeight="1" thickBot="1" x14ac:dyDescent="0.3">
      <c r="A3" s="7"/>
      <c r="B3" s="7"/>
      <c r="C3" s="7"/>
      <c r="D3" s="7"/>
      <c r="E3" s="7"/>
      <c r="F3" s="7"/>
      <c r="G3" s="7"/>
      <c r="H3" s="7"/>
      <c r="I3" s="7"/>
      <c r="J3" s="7"/>
      <c r="K3" s="7"/>
      <c r="L3" s="7"/>
      <c r="M3" s="7"/>
      <c r="N3" s="7"/>
      <c r="O3" s="7"/>
      <c r="P3" s="7"/>
      <c r="Q3" s="7"/>
    </row>
    <row r="4" spans="1:19" ht="18" customHeight="1" x14ac:dyDescent="0.25">
      <c r="A4" s="7"/>
      <c r="B4" s="219" t="s">
        <v>5</v>
      </c>
      <c r="C4" s="220"/>
      <c r="D4" s="220"/>
      <c r="E4" s="220"/>
      <c r="F4" s="221"/>
      <c r="G4" s="222" t="s">
        <v>7</v>
      </c>
      <c r="H4" s="222"/>
      <c r="I4" s="222"/>
      <c r="J4" s="222"/>
      <c r="K4" s="222"/>
      <c r="L4" s="7"/>
      <c r="M4" s="7"/>
      <c r="N4" s="7"/>
      <c r="O4" s="206"/>
      <c r="P4" s="206"/>
      <c r="Q4" s="7"/>
    </row>
    <row r="5" spans="1:19" ht="18" customHeight="1" x14ac:dyDescent="0.25">
      <c r="A5" s="7"/>
      <c r="B5" s="284"/>
      <c r="C5" s="285"/>
      <c r="D5" s="285"/>
      <c r="E5" s="285"/>
      <c r="F5" s="230" t="s">
        <v>6</v>
      </c>
      <c r="G5" s="222"/>
      <c r="H5" s="222"/>
      <c r="I5" s="222"/>
      <c r="J5" s="222"/>
      <c r="K5" s="222"/>
      <c r="L5" s="286"/>
      <c r="M5" s="286"/>
      <c r="N5" s="286"/>
      <c r="O5" s="7"/>
      <c r="P5" s="7"/>
      <c r="Q5" s="7"/>
    </row>
    <row r="6" spans="1:19" ht="18" customHeight="1" x14ac:dyDescent="0.25">
      <c r="A6" s="7"/>
      <c r="B6" s="287"/>
      <c r="C6" s="288"/>
      <c r="D6" s="288"/>
      <c r="E6" s="288"/>
      <c r="F6" s="239"/>
      <c r="G6" s="7"/>
      <c r="H6" s="171" t="s">
        <v>72</v>
      </c>
      <c r="I6" s="172"/>
      <c r="J6" s="172"/>
      <c r="K6" s="172"/>
      <c r="L6" s="172"/>
      <c r="M6" s="172"/>
      <c r="N6" s="172"/>
      <c r="O6" s="172"/>
      <c r="P6" s="173"/>
      <c r="Q6" s="7"/>
    </row>
    <row r="7" spans="1:19" ht="18" customHeight="1" x14ac:dyDescent="0.25">
      <c r="A7" s="7"/>
      <c r="B7" s="287"/>
      <c r="C7" s="288"/>
      <c r="D7" s="288"/>
      <c r="E7" s="288"/>
      <c r="F7" s="239"/>
      <c r="G7" s="54"/>
      <c r="H7" s="174"/>
      <c r="I7" s="175"/>
      <c r="J7" s="175"/>
      <c r="K7" s="175"/>
      <c r="L7" s="175"/>
      <c r="M7" s="175"/>
      <c r="N7" s="175"/>
      <c r="O7" s="175"/>
      <c r="P7" s="176"/>
      <c r="Q7" s="7"/>
    </row>
    <row r="8" spans="1:19" ht="18" customHeight="1" thickBot="1" x14ac:dyDescent="0.3">
      <c r="A8" s="7"/>
      <c r="B8" s="289"/>
      <c r="C8" s="290"/>
      <c r="D8" s="290"/>
      <c r="E8" s="290"/>
      <c r="F8" s="240"/>
      <c r="G8" s="206"/>
      <c r="H8" s="206"/>
      <c r="I8" s="207"/>
      <c r="J8" s="207"/>
      <c r="K8" s="207"/>
      <c r="L8" s="7"/>
      <c r="M8" s="7"/>
      <c r="N8" s="7"/>
      <c r="O8" s="7"/>
      <c r="P8" s="7"/>
      <c r="Q8" s="7"/>
    </row>
    <row r="9" spans="1:19" ht="5.0999999999999996" customHeight="1" thickBot="1" x14ac:dyDescent="0.3">
      <c r="A9" s="7"/>
      <c r="B9" s="7"/>
      <c r="C9" s="7"/>
      <c r="D9" s="7"/>
      <c r="E9" s="7"/>
      <c r="F9" s="7"/>
      <c r="G9" s="7"/>
      <c r="H9" s="7"/>
      <c r="I9" s="7"/>
      <c r="J9" s="7"/>
      <c r="K9" s="7"/>
      <c r="L9" s="7"/>
      <c r="M9" s="7"/>
      <c r="N9" s="7"/>
      <c r="O9" s="7"/>
      <c r="P9" s="7"/>
      <c r="Q9" s="7"/>
    </row>
    <row r="10" spans="1:19" ht="18" customHeight="1" x14ac:dyDescent="0.25">
      <c r="A10" s="7"/>
      <c r="B10" s="232" t="s">
        <v>8</v>
      </c>
      <c r="C10" s="233"/>
      <c r="D10" s="233"/>
      <c r="E10" s="233"/>
      <c r="F10" s="233"/>
      <c r="G10" s="233"/>
      <c r="H10" s="234"/>
      <c r="I10" s="6"/>
      <c r="J10" s="253" t="s">
        <v>15</v>
      </c>
      <c r="K10" s="254"/>
      <c r="L10" s="235" t="s">
        <v>16</v>
      </c>
      <c r="M10" s="236"/>
      <c r="N10" s="237"/>
      <c r="O10" s="237"/>
      <c r="P10" s="238" t="s">
        <v>18</v>
      </c>
      <c r="Q10" s="7"/>
    </row>
    <row r="11" spans="1:19" ht="18" customHeight="1" x14ac:dyDescent="0.3">
      <c r="A11" s="7"/>
      <c r="B11" s="223" t="s">
        <v>68</v>
      </c>
      <c r="C11" s="186"/>
      <c r="D11" s="291"/>
      <c r="E11" s="292"/>
      <c r="F11" s="292"/>
      <c r="G11" s="292"/>
      <c r="H11" s="293"/>
      <c r="I11" s="6"/>
      <c r="J11" s="255"/>
      <c r="K11" s="180"/>
      <c r="L11" s="201"/>
      <c r="M11" s="228"/>
      <c r="N11" s="229"/>
      <c r="O11" s="229"/>
      <c r="P11" s="231"/>
      <c r="Q11" s="7"/>
      <c r="R11" s="55"/>
    </row>
    <row r="12" spans="1:19" ht="18" customHeight="1" x14ac:dyDescent="0.25">
      <c r="A12" s="7"/>
      <c r="B12" s="224"/>
      <c r="C12" s="188"/>
      <c r="D12" s="294"/>
      <c r="E12" s="295"/>
      <c r="F12" s="295"/>
      <c r="G12" s="295"/>
      <c r="H12" s="296"/>
      <c r="I12" s="6"/>
      <c r="J12" s="255"/>
      <c r="K12" s="180"/>
      <c r="L12" s="200" t="s">
        <v>17</v>
      </c>
      <c r="M12" s="226"/>
      <c r="N12" s="227"/>
      <c r="O12" s="227"/>
      <c r="P12" s="230" t="s">
        <v>18</v>
      </c>
      <c r="Q12" s="7"/>
    </row>
    <row r="13" spans="1:19" ht="18" customHeight="1" x14ac:dyDescent="0.25">
      <c r="A13" s="7"/>
      <c r="B13" s="225"/>
      <c r="C13" s="190"/>
      <c r="D13" s="297"/>
      <c r="E13" s="298"/>
      <c r="F13" s="298"/>
      <c r="G13" s="298"/>
      <c r="H13" s="299"/>
      <c r="I13" s="6"/>
      <c r="J13" s="255"/>
      <c r="K13" s="180"/>
      <c r="L13" s="201"/>
      <c r="M13" s="228"/>
      <c r="N13" s="229"/>
      <c r="O13" s="229"/>
      <c r="P13" s="231"/>
      <c r="Q13" s="7"/>
    </row>
    <row r="14" spans="1:19" ht="18" customHeight="1" x14ac:dyDescent="0.25">
      <c r="A14" s="7"/>
      <c r="B14" s="241" t="s">
        <v>10</v>
      </c>
      <c r="C14" s="115"/>
      <c r="D14" s="300"/>
      <c r="E14" s="301"/>
      <c r="F14" s="301"/>
      <c r="G14" s="301"/>
      <c r="H14" s="302"/>
      <c r="I14" s="6"/>
      <c r="J14" s="256"/>
      <c r="K14" s="182"/>
      <c r="L14" s="8" t="s">
        <v>84</v>
      </c>
      <c r="M14" s="248"/>
      <c r="N14" s="248"/>
      <c r="O14" s="249"/>
      <c r="P14" s="56" t="s">
        <v>18</v>
      </c>
      <c r="Q14" s="7"/>
    </row>
    <row r="15" spans="1:19" ht="18" customHeight="1" x14ac:dyDescent="0.25">
      <c r="A15" s="7"/>
      <c r="B15" s="241" t="s">
        <v>11</v>
      </c>
      <c r="C15" s="115"/>
      <c r="D15" s="300"/>
      <c r="E15" s="301"/>
      <c r="F15" s="301"/>
      <c r="G15" s="301"/>
      <c r="H15" s="302"/>
      <c r="I15" s="6"/>
      <c r="J15" s="242" t="s">
        <v>19</v>
      </c>
      <c r="K15" s="120"/>
      <c r="L15" s="121"/>
      <c r="M15" s="250" t="s">
        <v>49</v>
      </c>
      <c r="N15" s="251"/>
      <c r="O15" s="251"/>
      <c r="P15" s="252"/>
      <c r="Q15" s="7"/>
      <c r="S15" s="57" t="s">
        <v>0</v>
      </c>
    </row>
    <row r="16" spans="1:19" ht="18" customHeight="1" x14ac:dyDescent="0.25">
      <c r="A16" s="7"/>
      <c r="B16" s="241" t="s">
        <v>12</v>
      </c>
      <c r="C16" s="115"/>
      <c r="D16" s="300"/>
      <c r="E16" s="301"/>
      <c r="F16" s="301"/>
      <c r="G16" s="301"/>
      <c r="H16" s="302"/>
      <c r="I16" s="6"/>
      <c r="J16" s="242" t="s">
        <v>28</v>
      </c>
      <c r="K16" s="120"/>
      <c r="L16" s="121"/>
      <c r="M16" s="243"/>
      <c r="N16" s="244"/>
      <c r="O16" s="244"/>
      <c r="P16" s="245"/>
      <c r="Q16" s="7"/>
      <c r="S16" s="57" t="str">
        <f>IF($I$7="車両動態管理システム","","設計開発費")</f>
        <v>設計開発費</v>
      </c>
    </row>
    <row r="17" spans="1:19" ht="18" customHeight="1" x14ac:dyDescent="0.25">
      <c r="A17" s="7"/>
      <c r="B17" s="241" t="s">
        <v>13</v>
      </c>
      <c r="C17" s="115"/>
      <c r="D17" s="300"/>
      <c r="E17" s="301"/>
      <c r="F17" s="301"/>
      <c r="G17" s="301"/>
      <c r="H17" s="302"/>
      <c r="I17" s="6"/>
      <c r="J17" s="242" t="s">
        <v>20</v>
      </c>
      <c r="K17" s="120"/>
      <c r="L17" s="121"/>
      <c r="M17" s="246"/>
      <c r="N17" s="247"/>
      <c r="O17" s="247"/>
      <c r="P17" s="65"/>
      <c r="Q17" s="7"/>
      <c r="S17" s="57" t="s">
        <v>32</v>
      </c>
    </row>
    <row r="18" spans="1:19" ht="18" customHeight="1" thickBot="1" x14ac:dyDescent="0.3">
      <c r="A18" s="7"/>
      <c r="B18" s="257" t="s">
        <v>14</v>
      </c>
      <c r="C18" s="258"/>
      <c r="D18" s="303"/>
      <c r="E18" s="304"/>
      <c r="F18" s="304"/>
      <c r="G18" s="304"/>
      <c r="H18" s="305"/>
      <c r="I18" s="6"/>
      <c r="J18" s="259" t="s">
        <v>21</v>
      </c>
      <c r="K18" s="260"/>
      <c r="L18" s="261"/>
      <c r="M18" s="266"/>
      <c r="N18" s="267"/>
      <c r="O18" s="58"/>
      <c r="P18" s="59" t="s">
        <v>71</v>
      </c>
      <c r="Q18" s="7"/>
      <c r="S18" s="57" t="s">
        <v>33</v>
      </c>
    </row>
    <row r="19" spans="1:19" ht="5.0999999999999996" customHeight="1" thickBot="1" x14ac:dyDescent="0.3">
      <c r="A19" s="7"/>
      <c r="B19" s="7"/>
      <c r="C19" s="7"/>
      <c r="D19" s="7"/>
      <c r="E19" s="7"/>
      <c r="F19" s="7"/>
      <c r="G19" s="7"/>
      <c r="H19" s="7"/>
      <c r="I19" s="7"/>
      <c r="J19" s="7"/>
      <c r="K19" s="7"/>
      <c r="L19" s="7"/>
      <c r="M19" s="7"/>
      <c r="N19" s="7"/>
      <c r="O19" s="7"/>
      <c r="P19" s="7"/>
      <c r="Q19" s="7"/>
      <c r="S19" s="7"/>
    </row>
    <row r="20" spans="1:19" ht="20.100000000000001" customHeight="1" x14ac:dyDescent="0.25">
      <c r="A20" s="7"/>
      <c r="B20" s="67" t="s">
        <v>0</v>
      </c>
      <c r="C20" s="66"/>
      <c r="D20" s="262" t="s">
        <v>1</v>
      </c>
      <c r="E20" s="263"/>
      <c r="F20" s="263"/>
      <c r="G20" s="264" t="s">
        <v>2</v>
      </c>
      <c r="H20" s="264"/>
      <c r="I20" s="264"/>
      <c r="J20" s="60" t="s">
        <v>3</v>
      </c>
      <c r="K20" s="60" t="s">
        <v>4</v>
      </c>
      <c r="L20" s="264" t="s">
        <v>73</v>
      </c>
      <c r="M20" s="264"/>
      <c r="N20" s="264" t="s">
        <v>22</v>
      </c>
      <c r="O20" s="264"/>
      <c r="P20" s="265"/>
      <c r="Q20" s="7"/>
      <c r="S20" s="7"/>
    </row>
    <row r="21" spans="1:19" ht="20.100000000000001" customHeight="1" x14ac:dyDescent="0.25">
      <c r="A21" s="7"/>
      <c r="B21" s="306"/>
      <c r="C21" s="307"/>
      <c r="D21" s="308"/>
      <c r="E21" s="309"/>
      <c r="F21" s="309"/>
      <c r="G21" s="310"/>
      <c r="H21" s="310"/>
      <c r="I21" s="310"/>
      <c r="J21" s="311"/>
      <c r="K21" s="312"/>
      <c r="L21" s="313"/>
      <c r="M21" s="314"/>
      <c r="N21" s="315"/>
      <c r="O21" s="315"/>
      <c r="P21" s="316"/>
      <c r="Q21" s="7"/>
      <c r="S21" s="7"/>
    </row>
    <row r="22" spans="1:19" ht="20.100000000000001" customHeight="1" x14ac:dyDescent="0.25">
      <c r="A22" s="7"/>
      <c r="B22" s="317"/>
      <c r="C22" s="318"/>
      <c r="D22" s="319"/>
      <c r="E22" s="320"/>
      <c r="F22" s="320"/>
      <c r="G22" s="321"/>
      <c r="H22" s="321"/>
      <c r="I22" s="321"/>
      <c r="J22" s="322"/>
      <c r="K22" s="322"/>
      <c r="L22" s="323"/>
      <c r="M22" s="323"/>
      <c r="N22" s="323"/>
      <c r="O22" s="323"/>
      <c r="P22" s="324"/>
      <c r="Q22" s="7"/>
      <c r="S22" s="57" t="s">
        <v>34</v>
      </c>
    </row>
    <row r="23" spans="1:19" ht="20.100000000000001" customHeight="1" x14ac:dyDescent="0.25">
      <c r="A23" s="7"/>
      <c r="B23" s="317"/>
      <c r="C23" s="318"/>
      <c r="D23" s="319"/>
      <c r="E23" s="320"/>
      <c r="F23" s="320"/>
      <c r="G23" s="321"/>
      <c r="H23" s="321"/>
      <c r="I23" s="321"/>
      <c r="J23" s="322"/>
      <c r="K23" s="322"/>
      <c r="L23" s="323"/>
      <c r="M23" s="323"/>
      <c r="N23" s="323"/>
      <c r="O23" s="323"/>
      <c r="P23" s="324"/>
      <c r="Q23" s="7"/>
      <c r="S23" s="57" t="str">
        <f>IF($I$7="車両動態管理システム","車載器","システム設備")</f>
        <v>システム設備</v>
      </c>
    </row>
    <row r="24" spans="1:19" ht="20.100000000000001" customHeight="1" x14ac:dyDescent="0.25">
      <c r="A24" s="7"/>
      <c r="B24" s="317"/>
      <c r="C24" s="318"/>
      <c r="D24" s="319"/>
      <c r="E24" s="320"/>
      <c r="F24" s="320"/>
      <c r="G24" s="321"/>
      <c r="H24" s="321"/>
      <c r="I24" s="321"/>
      <c r="J24" s="322"/>
      <c r="K24" s="322"/>
      <c r="L24" s="323"/>
      <c r="M24" s="323"/>
      <c r="N24" s="323"/>
      <c r="O24" s="323"/>
      <c r="P24" s="324"/>
      <c r="Q24" s="7"/>
      <c r="S24" s="57" t="s">
        <v>35</v>
      </c>
    </row>
    <row r="25" spans="1:19" ht="20.100000000000001" customHeight="1" x14ac:dyDescent="0.25">
      <c r="A25" s="7"/>
      <c r="B25" s="317"/>
      <c r="C25" s="318"/>
      <c r="D25" s="319"/>
      <c r="E25" s="320"/>
      <c r="F25" s="320"/>
      <c r="G25" s="321"/>
      <c r="H25" s="321"/>
      <c r="I25" s="321"/>
      <c r="J25" s="322"/>
      <c r="K25" s="322"/>
      <c r="L25" s="323"/>
      <c r="M25" s="323"/>
      <c r="N25" s="323"/>
      <c r="O25" s="323"/>
      <c r="P25" s="324"/>
      <c r="Q25" s="7"/>
      <c r="S25" s="325"/>
    </row>
    <row r="26" spans="1:19" ht="20.100000000000001" customHeight="1" x14ac:dyDescent="0.25">
      <c r="A26" s="7"/>
      <c r="B26" s="317"/>
      <c r="C26" s="318"/>
      <c r="D26" s="319"/>
      <c r="E26" s="320"/>
      <c r="F26" s="320"/>
      <c r="G26" s="321"/>
      <c r="H26" s="321"/>
      <c r="I26" s="321"/>
      <c r="J26" s="322"/>
      <c r="K26" s="322"/>
      <c r="L26" s="323"/>
      <c r="M26" s="323"/>
      <c r="N26" s="323"/>
      <c r="O26" s="323"/>
      <c r="P26" s="324"/>
      <c r="Q26" s="7"/>
    </row>
    <row r="27" spans="1:19" ht="20.100000000000001" customHeight="1" x14ac:dyDescent="0.25">
      <c r="A27" s="7"/>
      <c r="B27" s="317"/>
      <c r="C27" s="318"/>
      <c r="D27" s="319"/>
      <c r="E27" s="320"/>
      <c r="F27" s="320"/>
      <c r="G27" s="321"/>
      <c r="H27" s="321"/>
      <c r="I27" s="321"/>
      <c r="J27" s="322"/>
      <c r="K27" s="322"/>
      <c r="L27" s="323"/>
      <c r="M27" s="323"/>
      <c r="N27" s="323"/>
      <c r="O27" s="323"/>
      <c r="P27" s="324"/>
      <c r="Q27" s="7"/>
    </row>
    <row r="28" spans="1:19" ht="20.100000000000001" customHeight="1" x14ac:dyDescent="0.25">
      <c r="A28" s="7"/>
      <c r="B28" s="317"/>
      <c r="C28" s="318"/>
      <c r="D28" s="319"/>
      <c r="E28" s="320"/>
      <c r="F28" s="320"/>
      <c r="G28" s="321"/>
      <c r="H28" s="321"/>
      <c r="I28" s="321"/>
      <c r="J28" s="322"/>
      <c r="K28" s="322"/>
      <c r="L28" s="323"/>
      <c r="M28" s="323"/>
      <c r="N28" s="323"/>
      <c r="O28" s="323"/>
      <c r="P28" s="324"/>
      <c r="Q28" s="7"/>
    </row>
    <row r="29" spans="1:19" ht="20.100000000000001" customHeight="1" x14ac:dyDescent="0.25">
      <c r="A29" s="7"/>
      <c r="B29" s="317"/>
      <c r="C29" s="318"/>
      <c r="D29" s="319"/>
      <c r="E29" s="320"/>
      <c r="F29" s="320"/>
      <c r="G29" s="321"/>
      <c r="H29" s="321"/>
      <c r="I29" s="321"/>
      <c r="J29" s="322"/>
      <c r="K29" s="322"/>
      <c r="L29" s="323"/>
      <c r="M29" s="323"/>
      <c r="N29" s="323"/>
      <c r="O29" s="323"/>
      <c r="P29" s="324"/>
      <c r="Q29" s="7"/>
    </row>
    <row r="30" spans="1:19" ht="20.100000000000001" customHeight="1" x14ac:dyDescent="0.25">
      <c r="A30" s="7"/>
      <c r="B30" s="317"/>
      <c r="C30" s="318"/>
      <c r="D30" s="319"/>
      <c r="E30" s="320"/>
      <c r="F30" s="320"/>
      <c r="G30" s="321"/>
      <c r="H30" s="321"/>
      <c r="I30" s="321"/>
      <c r="J30" s="322"/>
      <c r="K30" s="322"/>
      <c r="L30" s="323"/>
      <c r="M30" s="323"/>
      <c r="N30" s="323"/>
      <c r="O30" s="323"/>
      <c r="P30" s="324"/>
      <c r="Q30" s="7"/>
    </row>
    <row r="31" spans="1:19" ht="20.100000000000001" customHeight="1" x14ac:dyDescent="0.25">
      <c r="A31" s="7"/>
      <c r="B31" s="317"/>
      <c r="C31" s="318"/>
      <c r="D31" s="319"/>
      <c r="E31" s="320"/>
      <c r="F31" s="320"/>
      <c r="G31" s="321"/>
      <c r="H31" s="321"/>
      <c r="I31" s="321"/>
      <c r="J31" s="322"/>
      <c r="K31" s="322"/>
      <c r="L31" s="323"/>
      <c r="M31" s="323"/>
      <c r="N31" s="323"/>
      <c r="O31" s="323"/>
      <c r="P31" s="324"/>
      <c r="Q31" s="7"/>
    </row>
    <row r="32" spans="1:19" ht="20.100000000000001" customHeight="1" x14ac:dyDescent="0.25">
      <c r="A32" s="7"/>
      <c r="B32" s="317"/>
      <c r="C32" s="318"/>
      <c r="D32" s="319"/>
      <c r="E32" s="320"/>
      <c r="F32" s="320"/>
      <c r="G32" s="321"/>
      <c r="H32" s="321"/>
      <c r="I32" s="321"/>
      <c r="J32" s="322"/>
      <c r="K32" s="322"/>
      <c r="L32" s="323"/>
      <c r="M32" s="323"/>
      <c r="N32" s="323"/>
      <c r="O32" s="323"/>
      <c r="P32" s="324"/>
      <c r="Q32" s="7"/>
    </row>
    <row r="33" spans="1:17" ht="20.100000000000001" customHeight="1" x14ac:dyDescent="0.25">
      <c r="A33" s="7"/>
      <c r="B33" s="317"/>
      <c r="C33" s="318"/>
      <c r="D33" s="319"/>
      <c r="E33" s="320"/>
      <c r="F33" s="320"/>
      <c r="G33" s="321"/>
      <c r="H33" s="321"/>
      <c r="I33" s="321"/>
      <c r="J33" s="322"/>
      <c r="K33" s="322"/>
      <c r="L33" s="323"/>
      <c r="M33" s="323"/>
      <c r="N33" s="323"/>
      <c r="O33" s="323"/>
      <c r="P33" s="324"/>
      <c r="Q33" s="7"/>
    </row>
    <row r="34" spans="1:17" ht="20.100000000000001" customHeight="1" x14ac:dyDescent="0.25">
      <c r="A34" s="7"/>
      <c r="B34" s="317"/>
      <c r="C34" s="318"/>
      <c r="D34" s="319"/>
      <c r="E34" s="320"/>
      <c r="F34" s="320"/>
      <c r="G34" s="321"/>
      <c r="H34" s="321"/>
      <c r="I34" s="321"/>
      <c r="J34" s="322"/>
      <c r="K34" s="322"/>
      <c r="L34" s="323"/>
      <c r="M34" s="323"/>
      <c r="N34" s="323"/>
      <c r="O34" s="323"/>
      <c r="P34" s="324"/>
      <c r="Q34" s="7"/>
    </row>
    <row r="35" spans="1:17" ht="20.100000000000001" customHeight="1" x14ac:dyDescent="0.25">
      <c r="A35" s="7"/>
      <c r="B35" s="317"/>
      <c r="C35" s="318"/>
      <c r="D35" s="319"/>
      <c r="E35" s="320"/>
      <c r="F35" s="320"/>
      <c r="G35" s="321"/>
      <c r="H35" s="321"/>
      <c r="I35" s="321"/>
      <c r="J35" s="322"/>
      <c r="K35" s="322"/>
      <c r="L35" s="323"/>
      <c r="M35" s="323"/>
      <c r="N35" s="323"/>
      <c r="O35" s="323"/>
      <c r="P35" s="324"/>
      <c r="Q35" s="7"/>
    </row>
    <row r="36" spans="1:17" ht="20.100000000000001" customHeight="1" x14ac:dyDescent="0.25">
      <c r="A36" s="7"/>
      <c r="B36" s="317"/>
      <c r="C36" s="318"/>
      <c r="D36" s="319"/>
      <c r="E36" s="320"/>
      <c r="F36" s="320"/>
      <c r="G36" s="321"/>
      <c r="H36" s="321"/>
      <c r="I36" s="321"/>
      <c r="J36" s="322"/>
      <c r="K36" s="322"/>
      <c r="L36" s="323"/>
      <c r="M36" s="323"/>
      <c r="N36" s="323"/>
      <c r="O36" s="323"/>
      <c r="P36" s="324"/>
      <c r="Q36" s="7"/>
    </row>
    <row r="37" spans="1:17" ht="20.100000000000001" customHeight="1" x14ac:dyDescent="0.25">
      <c r="A37" s="7"/>
      <c r="B37" s="317"/>
      <c r="C37" s="318"/>
      <c r="D37" s="319"/>
      <c r="E37" s="320"/>
      <c r="F37" s="320"/>
      <c r="G37" s="321"/>
      <c r="H37" s="321"/>
      <c r="I37" s="321"/>
      <c r="J37" s="322"/>
      <c r="K37" s="322"/>
      <c r="L37" s="323"/>
      <c r="M37" s="323"/>
      <c r="N37" s="323"/>
      <c r="O37" s="323"/>
      <c r="P37" s="324"/>
      <c r="Q37" s="7"/>
    </row>
    <row r="38" spans="1:17" ht="20.100000000000001" customHeight="1" x14ac:dyDescent="0.25">
      <c r="A38" s="7"/>
      <c r="B38" s="317"/>
      <c r="C38" s="318"/>
      <c r="D38" s="319"/>
      <c r="E38" s="320"/>
      <c r="F38" s="320"/>
      <c r="G38" s="321"/>
      <c r="H38" s="321"/>
      <c r="I38" s="321"/>
      <c r="J38" s="322"/>
      <c r="K38" s="322"/>
      <c r="L38" s="323"/>
      <c r="M38" s="323"/>
      <c r="N38" s="323"/>
      <c r="O38" s="323"/>
      <c r="P38" s="324"/>
      <c r="Q38" s="7"/>
    </row>
    <row r="39" spans="1:17" ht="20.100000000000001" customHeight="1" x14ac:dyDescent="0.25">
      <c r="A39" s="7"/>
      <c r="B39" s="317"/>
      <c r="C39" s="318"/>
      <c r="D39" s="319"/>
      <c r="E39" s="320"/>
      <c r="F39" s="320"/>
      <c r="G39" s="321"/>
      <c r="H39" s="321"/>
      <c r="I39" s="321"/>
      <c r="J39" s="322"/>
      <c r="K39" s="322"/>
      <c r="L39" s="323"/>
      <c r="M39" s="323"/>
      <c r="N39" s="323"/>
      <c r="O39" s="323"/>
      <c r="P39" s="324"/>
      <c r="Q39" s="7"/>
    </row>
    <row r="40" spans="1:17" ht="20.100000000000001" customHeight="1" x14ac:dyDescent="0.25">
      <c r="A40" s="7"/>
      <c r="B40" s="317"/>
      <c r="C40" s="318"/>
      <c r="D40" s="319"/>
      <c r="E40" s="320"/>
      <c r="F40" s="320"/>
      <c r="G40" s="321"/>
      <c r="H40" s="321"/>
      <c r="I40" s="321"/>
      <c r="J40" s="322"/>
      <c r="K40" s="322"/>
      <c r="L40" s="323"/>
      <c r="M40" s="323"/>
      <c r="N40" s="323"/>
      <c r="O40" s="323"/>
      <c r="P40" s="324"/>
      <c r="Q40" s="7"/>
    </row>
    <row r="41" spans="1:17" ht="20.100000000000001" customHeight="1" x14ac:dyDescent="0.25">
      <c r="A41" s="7"/>
      <c r="B41" s="317"/>
      <c r="C41" s="318"/>
      <c r="D41" s="319"/>
      <c r="E41" s="320"/>
      <c r="F41" s="320"/>
      <c r="G41" s="321"/>
      <c r="H41" s="321"/>
      <c r="I41" s="321"/>
      <c r="J41" s="322"/>
      <c r="K41" s="322"/>
      <c r="L41" s="323"/>
      <c r="M41" s="323"/>
      <c r="N41" s="323"/>
      <c r="O41" s="323"/>
      <c r="P41" s="324"/>
      <c r="Q41" s="7"/>
    </row>
    <row r="42" spans="1:17" ht="20.100000000000001" customHeight="1" x14ac:dyDescent="0.25">
      <c r="A42" s="7"/>
      <c r="B42" s="317"/>
      <c r="C42" s="318"/>
      <c r="D42" s="319"/>
      <c r="E42" s="320"/>
      <c r="F42" s="320"/>
      <c r="G42" s="321"/>
      <c r="H42" s="321"/>
      <c r="I42" s="321"/>
      <c r="J42" s="322"/>
      <c r="K42" s="322"/>
      <c r="L42" s="323"/>
      <c r="M42" s="323"/>
      <c r="N42" s="323"/>
      <c r="O42" s="323"/>
      <c r="P42" s="324"/>
      <c r="Q42" s="7"/>
    </row>
    <row r="43" spans="1:17" ht="20.100000000000001" customHeight="1" x14ac:dyDescent="0.25">
      <c r="A43" s="7"/>
      <c r="B43" s="317"/>
      <c r="C43" s="318"/>
      <c r="D43" s="319"/>
      <c r="E43" s="320"/>
      <c r="F43" s="320"/>
      <c r="G43" s="321"/>
      <c r="H43" s="321"/>
      <c r="I43" s="321"/>
      <c r="J43" s="322"/>
      <c r="K43" s="322"/>
      <c r="L43" s="323"/>
      <c r="M43" s="323"/>
      <c r="N43" s="323"/>
      <c r="O43" s="323"/>
      <c r="P43" s="324"/>
      <c r="Q43" s="7"/>
    </row>
    <row r="44" spans="1:17" ht="20.100000000000001" customHeight="1" x14ac:dyDescent="0.25">
      <c r="A44" s="7"/>
      <c r="B44" s="317"/>
      <c r="C44" s="318"/>
      <c r="D44" s="319"/>
      <c r="E44" s="320"/>
      <c r="F44" s="320"/>
      <c r="G44" s="321"/>
      <c r="H44" s="321"/>
      <c r="I44" s="321"/>
      <c r="J44" s="322"/>
      <c r="K44" s="322"/>
      <c r="L44" s="323"/>
      <c r="M44" s="323"/>
      <c r="N44" s="323"/>
      <c r="O44" s="323"/>
      <c r="P44" s="324"/>
      <c r="Q44" s="7"/>
    </row>
    <row r="45" spans="1:17" ht="20.100000000000001" customHeight="1" x14ac:dyDescent="0.25">
      <c r="A45" s="7"/>
      <c r="B45" s="317"/>
      <c r="C45" s="318"/>
      <c r="D45" s="319"/>
      <c r="E45" s="320"/>
      <c r="F45" s="320"/>
      <c r="G45" s="321"/>
      <c r="H45" s="321"/>
      <c r="I45" s="321"/>
      <c r="J45" s="322"/>
      <c r="K45" s="322"/>
      <c r="L45" s="323"/>
      <c r="M45" s="323"/>
      <c r="N45" s="323"/>
      <c r="O45" s="323"/>
      <c r="P45" s="324"/>
      <c r="Q45" s="7"/>
    </row>
    <row r="46" spans="1:17" ht="20.100000000000001" customHeight="1" x14ac:dyDescent="0.25">
      <c r="A46" s="7"/>
      <c r="B46" s="317"/>
      <c r="C46" s="318"/>
      <c r="D46" s="319"/>
      <c r="E46" s="320"/>
      <c r="F46" s="320"/>
      <c r="G46" s="321"/>
      <c r="H46" s="321"/>
      <c r="I46" s="321"/>
      <c r="J46" s="322"/>
      <c r="K46" s="322"/>
      <c r="L46" s="323"/>
      <c r="M46" s="323"/>
      <c r="N46" s="323"/>
      <c r="O46" s="323"/>
      <c r="P46" s="324"/>
      <c r="Q46" s="7"/>
    </row>
    <row r="47" spans="1:17" ht="20.100000000000001" customHeight="1" x14ac:dyDescent="0.25">
      <c r="A47" s="7"/>
      <c r="B47" s="317"/>
      <c r="C47" s="318"/>
      <c r="D47" s="319"/>
      <c r="E47" s="320"/>
      <c r="F47" s="320"/>
      <c r="G47" s="321"/>
      <c r="H47" s="321"/>
      <c r="I47" s="321"/>
      <c r="J47" s="322"/>
      <c r="K47" s="322"/>
      <c r="L47" s="323"/>
      <c r="M47" s="323"/>
      <c r="N47" s="323"/>
      <c r="O47" s="323"/>
      <c r="P47" s="324"/>
      <c r="Q47" s="7"/>
    </row>
    <row r="48" spans="1:17" ht="20.100000000000001" customHeight="1" x14ac:dyDescent="0.25">
      <c r="A48" s="7"/>
      <c r="B48" s="317"/>
      <c r="C48" s="318"/>
      <c r="D48" s="319"/>
      <c r="E48" s="320"/>
      <c r="F48" s="320"/>
      <c r="G48" s="321"/>
      <c r="H48" s="321"/>
      <c r="I48" s="321"/>
      <c r="J48" s="322"/>
      <c r="K48" s="322"/>
      <c r="L48" s="323"/>
      <c r="M48" s="323"/>
      <c r="N48" s="323"/>
      <c r="O48" s="323"/>
      <c r="P48" s="324"/>
      <c r="Q48" s="7"/>
    </row>
    <row r="49" spans="1:17" ht="20.100000000000001" customHeight="1" x14ac:dyDescent="0.25">
      <c r="A49" s="7"/>
      <c r="B49" s="317"/>
      <c r="C49" s="318"/>
      <c r="D49" s="319"/>
      <c r="E49" s="320"/>
      <c r="F49" s="320"/>
      <c r="G49" s="321"/>
      <c r="H49" s="321"/>
      <c r="I49" s="321"/>
      <c r="J49" s="322"/>
      <c r="K49" s="322"/>
      <c r="L49" s="323"/>
      <c r="M49" s="323"/>
      <c r="N49" s="323"/>
      <c r="O49" s="323"/>
      <c r="P49" s="324"/>
      <c r="Q49" s="7"/>
    </row>
    <row r="50" spans="1:17" ht="20.100000000000001" customHeight="1" thickBot="1" x14ac:dyDescent="0.3">
      <c r="A50" s="7"/>
      <c r="B50" s="326"/>
      <c r="C50" s="327"/>
      <c r="D50" s="328"/>
      <c r="E50" s="329"/>
      <c r="F50" s="329"/>
      <c r="G50" s="330"/>
      <c r="H50" s="330"/>
      <c r="I50" s="330"/>
      <c r="J50" s="331"/>
      <c r="K50" s="331"/>
      <c r="L50" s="332"/>
      <c r="M50" s="332"/>
      <c r="N50" s="332"/>
      <c r="O50" s="332"/>
      <c r="P50" s="333"/>
      <c r="Q50" s="7"/>
    </row>
    <row r="51" spans="1:17" ht="5.0999999999999996" customHeight="1" thickBot="1" x14ac:dyDescent="0.3">
      <c r="A51" s="7"/>
      <c r="B51" s="7"/>
      <c r="C51" s="7"/>
      <c r="D51" s="7"/>
      <c r="E51" s="7"/>
      <c r="F51" s="7"/>
      <c r="G51" s="7"/>
      <c r="H51" s="7"/>
      <c r="I51" s="7"/>
      <c r="J51" s="7"/>
      <c r="K51" s="7"/>
      <c r="L51" s="7"/>
      <c r="M51" s="7"/>
      <c r="N51" s="7"/>
      <c r="O51" s="7"/>
      <c r="P51" s="7"/>
      <c r="Q51" s="7"/>
    </row>
    <row r="52" spans="1:17" ht="20.100000000000001" customHeight="1" x14ac:dyDescent="0.25">
      <c r="A52" s="7"/>
      <c r="B52" s="61" t="s">
        <v>24</v>
      </c>
      <c r="C52" s="62"/>
      <c r="D52" s="62"/>
      <c r="E52" s="62"/>
      <c r="F52" s="62"/>
      <c r="G52" s="62"/>
      <c r="H52" s="62"/>
      <c r="I52" s="62"/>
      <c r="J52" s="62"/>
      <c r="K52" s="63"/>
      <c r="L52" s="70" t="s">
        <v>23</v>
      </c>
      <c r="M52" s="71"/>
      <c r="N52" s="61"/>
      <c r="O52" s="62"/>
      <c r="P52" s="63"/>
      <c r="Q52" s="7"/>
    </row>
    <row r="53" spans="1:17" ht="20.100000000000001" customHeight="1" x14ac:dyDescent="0.25">
      <c r="A53" s="7"/>
      <c r="B53" s="275"/>
      <c r="C53" s="276"/>
      <c r="D53" s="276"/>
      <c r="E53" s="276"/>
      <c r="F53" s="276"/>
      <c r="G53" s="276"/>
      <c r="H53" s="276"/>
      <c r="I53" s="276"/>
      <c r="J53" s="276"/>
      <c r="K53" s="277"/>
      <c r="L53" s="9" t="s">
        <v>0</v>
      </c>
      <c r="M53" s="10"/>
      <c r="N53" s="100" t="s">
        <v>22</v>
      </c>
      <c r="O53" s="101"/>
      <c r="P53" s="268"/>
      <c r="Q53" s="7"/>
    </row>
    <row r="54" spans="1:17" ht="20.100000000000001" customHeight="1" x14ac:dyDescent="0.25">
      <c r="A54" s="7"/>
      <c r="B54" s="278"/>
      <c r="C54" s="279"/>
      <c r="D54" s="279"/>
      <c r="E54" s="279"/>
      <c r="F54" s="279"/>
      <c r="G54" s="279"/>
      <c r="H54" s="279"/>
      <c r="I54" s="279"/>
      <c r="J54" s="279"/>
      <c r="K54" s="280"/>
      <c r="L54" s="11" t="s">
        <v>31</v>
      </c>
      <c r="M54" s="12"/>
      <c r="N54" s="269">
        <f>SUMIF($B$21:$B$50,L54,$N$21:$P$50)</f>
        <v>0</v>
      </c>
      <c r="O54" s="270"/>
      <c r="P54" s="271"/>
      <c r="Q54" s="7"/>
    </row>
    <row r="55" spans="1:17" ht="20.100000000000001" customHeight="1" x14ac:dyDescent="0.25">
      <c r="A55" s="7"/>
      <c r="B55" s="278"/>
      <c r="C55" s="279"/>
      <c r="D55" s="279"/>
      <c r="E55" s="279"/>
      <c r="F55" s="279"/>
      <c r="G55" s="279"/>
      <c r="H55" s="279"/>
      <c r="I55" s="279"/>
      <c r="J55" s="279"/>
      <c r="K55" s="280"/>
      <c r="L55" s="11" t="s">
        <v>32</v>
      </c>
      <c r="M55" s="12"/>
      <c r="N55" s="269">
        <f>SUMIF($B$21:$B$50,L55,$N$21:$P$50)</f>
        <v>0</v>
      </c>
      <c r="O55" s="270"/>
      <c r="P55" s="271"/>
      <c r="Q55" s="7"/>
    </row>
    <row r="56" spans="1:17" ht="20.100000000000001" customHeight="1" x14ac:dyDescent="0.25">
      <c r="A56" s="7"/>
      <c r="B56" s="278"/>
      <c r="C56" s="279"/>
      <c r="D56" s="279"/>
      <c r="E56" s="279"/>
      <c r="F56" s="279"/>
      <c r="G56" s="279"/>
      <c r="H56" s="279"/>
      <c r="I56" s="279"/>
      <c r="J56" s="279"/>
      <c r="K56" s="280"/>
      <c r="L56" s="11" t="s">
        <v>33</v>
      </c>
      <c r="M56" s="12"/>
      <c r="N56" s="269">
        <f>SUMIF($B$21:$B$50,L56,$N$21:$P$50)</f>
        <v>0</v>
      </c>
      <c r="O56" s="270"/>
      <c r="P56" s="271"/>
      <c r="Q56" s="7"/>
    </row>
    <row r="57" spans="1:17" ht="20.100000000000001" customHeight="1" thickBot="1" x14ac:dyDescent="0.3">
      <c r="A57" s="7"/>
      <c r="B57" s="281"/>
      <c r="C57" s="282"/>
      <c r="D57" s="282"/>
      <c r="E57" s="282"/>
      <c r="F57" s="282"/>
      <c r="G57" s="282"/>
      <c r="H57" s="282"/>
      <c r="I57" s="282"/>
      <c r="J57" s="282"/>
      <c r="K57" s="283"/>
      <c r="L57" s="72" t="s">
        <v>26</v>
      </c>
      <c r="M57" s="73"/>
      <c r="N57" s="272">
        <f>SUM(N54:P56)</f>
        <v>0</v>
      </c>
      <c r="O57" s="273"/>
      <c r="P57" s="274"/>
      <c r="Q57" s="7"/>
    </row>
    <row r="58" spans="1:17" ht="5.0999999999999996" customHeight="1" x14ac:dyDescent="0.25">
      <c r="A58" s="7"/>
      <c r="B58" s="7"/>
      <c r="C58" s="7"/>
      <c r="D58" s="7"/>
      <c r="E58" s="7"/>
      <c r="F58" s="7"/>
      <c r="G58" s="7"/>
      <c r="H58" s="7"/>
      <c r="I58" s="7"/>
      <c r="J58" s="7"/>
      <c r="K58" s="7"/>
      <c r="L58" s="7"/>
      <c r="M58" s="7"/>
      <c r="N58" s="7"/>
      <c r="O58" s="7"/>
      <c r="P58" s="7"/>
      <c r="Q58" s="7"/>
    </row>
    <row r="73" ht="5.0999999999999996" customHeight="1" x14ac:dyDescent="0.25"/>
  </sheetData>
  <sheetProtection algorithmName="SHA-512" hashValue="Bjlk84Zf/4g8WE+3uDfRU63jv2SSA8zVhMqXfma67/9fbym27vNCiM6xYXX0Q26OaEOEIojlu61q+0+UNCmUkQ==" saltValue="dtxLe6AW9xFE9IcnA+9F9g==" spinCount="100000" sheet="1" selectLockedCells="1"/>
  <mergeCells count="198">
    <mergeCell ref="N53:P53"/>
    <mergeCell ref="N54:P54"/>
    <mergeCell ref="N55:P55"/>
    <mergeCell ref="N56:P56"/>
    <mergeCell ref="N57:P57"/>
    <mergeCell ref="D49:F49"/>
    <mergeCell ref="G49:I49"/>
    <mergeCell ref="L49:M49"/>
    <mergeCell ref="N49:P49"/>
    <mergeCell ref="D50:F50"/>
    <mergeCell ref="G50:I50"/>
    <mergeCell ref="L50:M50"/>
    <mergeCell ref="N50:P50"/>
    <mergeCell ref="B53:K57"/>
    <mergeCell ref="B49:C49"/>
    <mergeCell ref="B50:C50"/>
    <mergeCell ref="D47:F47"/>
    <mergeCell ref="G47:I47"/>
    <mergeCell ref="L47:M47"/>
    <mergeCell ref="N47:P47"/>
    <mergeCell ref="D48:F48"/>
    <mergeCell ref="G48:I48"/>
    <mergeCell ref="L48:M48"/>
    <mergeCell ref="N48:P48"/>
    <mergeCell ref="D45:F45"/>
    <mergeCell ref="G45:I45"/>
    <mergeCell ref="L45:M45"/>
    <mergeCell ref="N45:P45"/>
    <mergeCell ref="D46:F46"/>
    <mergeCell ref="G46:I46"/>
    <mergeCell ref="L46:M46"/>
    <mergeCell ref="N46:P46"/>
    <mergeCell ref="D43:F43"/>
    <mergeCell ref="G43:I43"/>
    <mergeCell ref="L43:M43"/>
    <mergeCell ref="N43:P43"/>
    <mergeCell ref="D44:F44"/>
    <mergeCell ref="G44:I44"/>
    <mergeCell ref="L44:M44"/>
    <mergeCell ref="N44:P44"/>
    <mergeCell ref="D41:F41"/>
    <mergeCell ref="G41:I41"/>
    <mergeCell ref="L41:M41"/>
    <mergeCell ref="N41:P41"/>
    <mergeCell ref="D42:F42"/>
    <mergeCell ref="G42:I42"/>
    <mergeCell ref="L42:M42"/>
    <mergeCell ref="N42:P42"/>
    <mergeCell ref="D39:F39"/>
    <mergeCell ref="G39:I39"/>
    <mergeCell ref="L39:M39"/>
    <mergeCell ref="N39:P39"/>
    <mergeCell ref="D40:F40"/>
    <mergeCell ref="G40:I40"/>
    <mergeCell ref="L40:M40"/>
    <mergeCell ref="N40:P40"/>
    <mergeCell ref="D37:F37"/>
    <mergeCell ref="G37:I37"/>
    <mergeCell ref="L37:M37"/>
    <mergeCell ref="N37:P37"/>
    <mergeCell ref="D38:F38"/>
    <mergeCell ref="G38:I38"/>
    <mergeCell ref="L38:M38"/>
    <mergeCell ref="N38:P38"/>
    <mergeCell ref="D35:F35"/>
    <mergeCell ref="G35:I35"/>
    <mergeCell ref="L35:M35"/>
    <mergeCell ref="N35:P35"/>
    <mergeCell ref="D36:F36"/>
    <mergeCell ref="G36:I36"/>
    <mergeCell ref="L36:M36"/>
    <mergeCell ref="N36:P36"/>
    <mergeCell ref="D33:F33"/>
    <mergeCell ref="G33:I33"/>
    <mergeCell ref="L33:M33"/>
    <mergeCell ref="N33:P33"/>
    <mergeCell ref="D34:F34"/>
    <mergeCell ref="G34:I34"/>
    <mergeCell ref="L34:M34"/>
    <mergeCell ref="N34:P34"/>
    <mergeCell ref="D31:F31"/>
    <mergeCell ref="G31:I31"/>
    <mergeCell ref="N31:P31"/>
    <mergeCell ref="D32:F32"/>
    <mergeCell ref="G32:I32"/>
    <mergeCell ref="L31:M31"/>
    <mergeCell ref="N32:P32"/>
    <mergeCell ref="L32:M32"/>
    <mergeCell ref="D29:F29"/>
    <mergeCell ref="G29:I29"/>
    <mergeCell ref="L29:M29"/>
    <mergeCell ref="N29:P29"/>
    <mergeCell ref="D30:F30"/>
    <mergeCell ref="G30:I30"/>
    <mergeCell ref="L30:M30"/>
    <mergeCell ref="N30:P30"/>
    <mergeCell ref="D27:F27"/>
    <mergeCell ref="G27:I27"/>
    <mergeCell ref="L27:M27"/>
    <mergeCell ref="N27:P27"/>
    <mergeCell ref="D28:F28"/>
    <mergeCell ref="G28:I28"/>
    <mergeCell ref="L28:M28"/>
    <mergeCell ref="N28:P28"/>
    <mergeCell ref="D25:F25"/>
    <mergeCell ref="G25:I25"/>
    <mergeCell ref="L25:M25"/>
    <mergeCell ref="N25:P25"/>
    <mergeCell ref="D26:F26"/>
    <mergeCell ref="G26:I26"/>
    <mergeCell ref="L26:M26"/>
    <mergeCell ref="N26:P26"/>
    <mergeCell ref="D23:F23"/>
    <mergeCell ref="G23:I23"/>
    <mergeCell ref="L23:M23"/>
    <mergeCell ref="N23:P23"/>
    <mergeCell ref="D24:F24"/>
    <mergeCell ref="G24:I24"/>
    <mergeCell ref="L24:M24"/>
    <mergeCell ref="N24:P24"/>
    <mergeCell ref="D21:F21"/>
    <mergeCell ref="G21:I21"/>
    <mergeCell ref="N21:P21"/>
    <mergeCell ref="D22:F22"/>
    <mergeCell ref="G22:I22"/>
    <mergeCell ref="L22:M22"/>
    <mergeCell ref="N22:P22"/>
    <mergeCell ref="B18:C18"/>
    <mergeCell ref="D18:H18"/>
    <mergeCell ref="J18:L18"/>
    <mergeCell ref="D20:F20"/>
    <mergeCell ref="G20:I20"/>
    <mergeCell ref="L20:M20"/>
    <mergeCell ref="N20:P20"/>
    <mergeCell ref="M18:N18"/>
    <mergeCell ref="L21:M21"/>
    <mergeCell ref="B21:C21"/>
    <mergeCell ref="B16:C16"/>
    <mergeCell ref="D16:H16"/>
    <mergeCell ref="J16:L16"/>
    <mergeCell ref="M16:P16"/>
    <mergeCell ref="B17:C17"/>
    <mergeCell ref="D17:H17"/>
    <mergeCell ref="J17:L17"/>
    <mergeCell ref="M17:O17"/>
    <mergeCell ref="B14:C14"/>
    <mergeCell ref="D14:H14"/>
    <mergeCell ref="M14:O14"/>
    <mergeCell ref="B15:C15"/>
    <mergeCell ref="D15:H15"/>
    <mergeCell ref="J15:L15"/>
    <mergeCell ref="M15:P15"/>
    <mergeCell ref="J10:K14"/>
    <mergeCell ref="B4:F4"/>
    <mergeCell ref="G4:K5"/>
    <mergeCell ref="O4:P4"/>
    <mergeCell ref="B11:C13"/>
    <mergeCell ref="L12:L13"/>
    <mergeCell ref="M12:O13"/>
    <mergeCell ref="P12:P13"/>
    <mergeCell ref="G8:H8"/>
    <mergeCell ref="I8:K8"/>
    <mergeCell ref="B10:H10"/>
    <mergeCell ref="L10:L11"/>
    <mergeCell ref="M10:O11"/>
    <mergeCell ref="P10:P11"/>
    <mergeCell ref="B5:E8"/>
    <mergeCell ref="F5:F8"/>
    <mergeCell ref="D11:H13"/>
    <mergeCell ref="L5:N5"/>
    <mergeCell ref="H6:P7"/>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s>
  <phoneticPr fontId="1"/>
  <dataValidations count="2">
    <dataValidation imeMode="halfAlpha" allowBlank="1" showInputMessage="1" showErrorMessage="1" sqref="M17:M18 O17:O18 N17 D16:H18 J21:J50 L21:L31 M22:M31 L33:M50" xr:uid="{00000000-0002-0000-0200-000004000000}"/>
    <dataValidation allowBlank="1" showInputMessage="1" sqref="M15:P15" xr:uid="{00000000-0002-0000-0200-000005000000}"/>
  </dataValidations>
  <pageMargins left="0.67" right="0.23622047244094491" top="0.46" bottom="0.15748031496062992" header="0.31496062992125984" footer="0.15748031496062992"/>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項目リスト!$A$14:$A$16</xm:f>
          </x14:formula1>
          <xm:sqref>B21:B50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2:H13"/>
  <sheetViews>
    <sheetView workbookViewId="0">
      <selection activeCell="C8" sqref="C8"/>
    </sheetView>
  </sheetViews>
  <sheetFormatPr defaultColWidth="9" defaultRowHeight="13.5" x14ac:dyDescent="0.15"/>
  <cols>
    <col min="1" max="1" width="1.625" style="1" customWidth="1"/>
    <col min="2" max="6" width="20.625" style="1" customWidth="1"/>
    <col min="7" max="7" width="9" style="1"/>
    <col min="8" max="8" width="20.625" style="1" customWidth="1"/>
    <col min="9" max="16384" width="9" style="1"/>
  </cols>
  <sheetData>
    <row r="2" spans="2:8" x14ac:dyDescent="0.15">
      <c r="B2" s="4" t="s">
        <v>29</v>
      </c>
      <c r="C2" s="2" t="s">
        <v>51</v>
      </c>
      <c r="D2" s="2" t="s">
        <v>51</v>
      </c>
      <c r="E2" s="2" t="s">
        <v>51</v>
      </c>
      <c r="F2" s="2" t="s">
        <v>51</v>
      </c>
    </row>
    <row r="3" spans="2:8" x14ac:dyDescent="0.15">
      <c r="B3" s="4" t="s">
        <v>37</v>
      </c>
      <c r="C3" s="2" t="s">
        <v>52</v>
      </c>
      <c r="D3" s="2" t="s">
        <v>60</v>
      </c>
      <c r="E3" s="2" t="s">
        <v>60</v>
      </c>
      <c r="F3" s="2" t="s">
        <v>27</v>
      </c>
    </row>
    <row r="4" spans="2:8" x14ac:dyDescent="0.15">
      <c r="B4" s="4" t="s">
        <v>36</v>
      </c>
      <c r="C4" s="2"/>
      <c r="D4" s="2" t="s">
        <v>61</v>
      </c>
      <c r="E4" s="2" t="s">
        <v>62</v>
      </c>
      <c r="F4" s="2"/>
    </row>
    <row r="5" spans="2:8" x14ac:dyDescent="0.15">
      <c r="B5" s="4" t="s">
        <v>59</v>
      </c>
      <c r="C5" s="2">
        <f>'見積書 '!$L$7</f>
        <v>0</v>
      </c>
      <c r="D5" s="2">
        <f>'見積書 '!$L$7</f>
        <v>0</v>
      </c>
      <c r="E5" s="2">
        <f>'見積書 '!$L$7</f>
        <v>0</v>
      </c>
      <c r="F5" s="2">
        <f>'見積書 '!$L$7</f>
        <v>0</v>
      </c>
    </row>
    <row r="6" spans="2:8" x14ac:dyDescent="0.15">
      <c r="B6" s="4" t="s">
        <v>58</v>
      </c>
      <c r="C6" s="2" t="str">
        <f>IF(AND('見積書 '!$I$6=計算シート!C$2,'見積書 '!$I$7=計算シート!C$3),"ON","OFF")</f>
        <v>OFF</v>
      </c>
      <c r="D6" s="2" t="str">
        <f>IF(AND('見積書 '!$I$6=計算シート!D$2,'見積書 '!$I$7=計算シート!D$3,OR('見積書 '!$I$8="予約受付システム",'見積書 '!$I$8="ASNシステム",'見積書 '!$I$8="受注情報事前確認システム",'見積書 '!$I$8="パレット等管理システム")),"ON","OFF")</f>
        <v>OFF</v>
      </c>
      <c r="E6" s="2" t="str">
        <f>IF(AND('見積書 '!$I$6=計算シート!E$2,'見積書 '!$I$7=計算シート!E$3,'見積書 '!$I$8="パレタイズシステム"),"ON","OFF")</f>
        <v>OFF</v>
      </c>
      <c r="F6" s="2" t="str">
        <f>IF(AND('見積書 '!$I$6=計算シート!F$2,'見積書 '!$I$7=計算シート!F$3),"ON","OFF")</f>
        <v>OFF</v>
      </c>
      <c r="H6" s="2">
        <f>COUNTIF($C$6:$F$6,"ON")</f>
        <v>0</v>
      </c>
    </row>
    <row r="7" spans="2:8" x14ac:dyDescent="0.15">
      <c r="B7" s="4" t="s">
        <v>31</v>
      </c>
      <c r="C7" s="5" t="s">
        <v>63</v>
      </c>
      <c r="D7" s="3">
        <f>IF(計算シート!D$6="ON",SUMIF('見積書 '!$B$21:$B$50,計算シート!$B7,'見積書 '!$N$21:$P$50),0)</f>
        <v>0</v>
      </c>
      <c r="E7" s="3">
        <f>IF(計算シート!E$6="ON",SUMIF('見積書 '!$B$21:$B$50,計算シート!$B7,'見積書 '!$N$21:$P$50),0)</f>
        <v>0</v>
      </c>
      <c r="F7" s="3">
        <f>IF(計算シート!F$6="ON",SUMIF('見積書 '!$B$21:$B$50,計算シート!$B7,'見積書 '!$N$21:$P$50),0)</f>
        <v>0</v>
      </c>
    </row>
    <row r="8" spans="2:8" x14ac:dyDescent="0.15">
      <c r="B8" s="4" t="s">
        <v>53</v>
      </c>
      <c r="C8" s="3">
        <f>IF(計算シート!C$6="ON",SUMIF('見積書 '!$B$21:$B$50,計算シート!$B8,'見積書 '!$N$21:$P$50),0)</f>
        <v>0</v>
      </c>
      <c r="D8" s="3">
        <f>IF(計算シート!D$6="ON",SUMIF('見積書 '!$B$21:$B$50,計算シート!$B8,'見積書 '!$N$21:$P$50),0)</f>
        <v>0</v>
      </c>
      <c r="E8" s="3">
        <f>IF(計算シート!E$6="ON",SUMIF('見積書 '!$B$21:$B$50,計算シート!$B8,'見積書 '!$N$21:$P$50),0)</f>
        <v>0</v>
      </c>
      <c r="F8" s="3">
        <f>IF(計算シート!F$6="ON",SUMIF('見積書 '!$B$21:$B$50,計算シート!$B8,'見積書 '!$N$21:$P$50),0)</f>
        <v>0</v>
      </c>
    </row>
    <row r="9" spans="2:8" x14ac:dyDescent="0.15">
      <c r="B9" s="4" t="s">
        <v>33</v>
      </c>
      <c r="C9" s="3">
        <f>IF(計算シート!C$6="ON",SUMIF('見積書 '!$B$21:$B$50,計算シート!$B9,'見積書 '!$N$21:$P$50),0)</f>
        <v>0</v>
      </c>
      <c r="D9" s="3">
        <f>IF(計算シート!D$6="ON",SUMIF('見積書 '!$B$21:$B$50,計算シート!$B9,'見積書 '!$N$21:$P$50),0)</f>
        <v>0</v>
      </c>
      <c r="E9" s="3">
        <f>IF(計算シート!E$6="ON",SUMIF('見積書 '!$B$21:$B$50,計算シート!$B9,'見積書 '!$N$21:$P$50),0)</f>
        <v>0</v>
      </c>
      <c r="F9" s="3">
        <f>IF(計算シート!F$6="ON",SUMIF('見積書 '!$B$21:$B$50,計算シート!$B9,'見積書 '!$N$21:$P$50),0)</f>
        <v>0</v>
      </c>
    </row>
    <row r="10" spans="2:8" x14ac:dyDescent="0.15">
      <c r="B10" s="4" t="s">
        <v>54</v>
      </c>
      <c r="C10" s="3">
        <f>SUM(C7:C9)</f>
        <v>0</v>
      </c>
      <c r="D10" s="3">
        <f t="shared" ref="D10:E10" si="0">SUM(D7:D9)</f>
        <v>0</v>
      </c>
      <c r="E10" s="3">
        <f t="shared" si="0"/>
        <v>0</v>
      </c>
      <c r="F10" s="3">
        <f>SUM(F7:F9)</f>
        <v>0</v>
      </c>
    </row>
    <row r="11" spans="2:8" x14ac:dyDescent="0.15">
      <c r="B11" s="4" t="s">
        <v>55</v>
      </c>
      <c r="C11" s="3">
        <f>ROUNDDOWN(C10/2,-3)</f>
        <v>0</v>
      </c>
      <c r="D11" s="3">
        <f t="shared" ref="D11:E11" si="1">ROUNDDOWN(D10/2,-3)</f>
        <v>0</v>
      </c>
      <c r="E11" s="3">
        <f t="shared" si="1"/>
        <v>0</v>
      </c>
      <c r="F11" s="3">
        <f>ROUNDDOWN(F10/2,-3)</f>
        <v>0</v>
      </c>
    </row>
    <row r="12" spans="2:8" x14ac:dyDescent="0.15">
      <c r="B12" s="4" t="s">
        <v>56</v>
      </c>
      <c r="C12" s="3">
        <f>C5*120000</f>
        <v>0</v>
      </c>
      <c r="D12" s="3">
        <f>IF(D6="ON",25000000,0)</f>
        <v>0</v>
      </c>
      <c r="E12" s="3">
        <f>IF(E6="ON",50000000,0)</f>
        <v>0</v>
      </c>
      <c r="F12" s="3">
        <f>IF(F6="ON",25000000,0)</f>
        <v>0</v>
      </c>
    </row>
    <row r="13" spans="2:8" x14ac:dyDescent="0.15">
      <c r="B13" s="4" t="s">
        <v>57</v>
      </c>
      <c r="C13" s="3">
        <f>MIN(C$11:C$12)</f>
        <v>0</v>
      </c>
      <c r="D13" s="3">
        <f t="shared" ref="D13:E13" si="2">MIN(D$11:D$12)</f>
        <v>0</v>
      </c>
      <c r="E13" s="3">
        <f t="shared" si="2"/>
        <v>0</v>
      </c>
      <c r="F13" s="3">
        <f>MIN(F$11:F$12)</f>
        <v>0</v>
      </c>
      <c r="H13" s="3">
        <f>MAX($C$13:$F$13)</f>
        <v>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2:E32"/>
  <sheetViews>
    <sheetView workbookViewId="0">
      <selection activeCell="A29" sqref="A29"/>
    </sheetView>
  </sheetViews>
  <sheetFormatPr defaultRowHeight="13.5" x14ac:dyDescent="0.15"/>
  <cols>
    <col min="1" max="1" width="29.5" bestFit="1" customWidth="1"/>
    <col min="2" max="2" width="31.625" bestFit="1" customWidth="1"/>
    <col min="3" max="3" width="24.875" bestFit="1" customWidth="1"/>
    <col min="4" max="4" width="16.5" bestFit="1" customWidth="1"/>
    <col min="5" max="5" width="29.5" bestFit="1" customWidth="1"/>
  </cols>
  <sheetData>
    <row r="2" spans="1:5" x14ac:dyDescent="0.15">
      <c r="A2" t="s">
        <v>30</v>
      </c>
      <c r="B2" t="s">
        <v>25</v>
      </c>
      <c r="C2" t="s">
        <v>39</v>
      </c>
      <c r="D2" t="s">
        <v>38</v>
      </c>
      <c r="E2" t="s">
        <v>45</v>
      </c>
    </row>
    <row r="3" spans="1:5" x14ac:dyDescent="0.15">
      <c r="A3" t="s">
        <v>25</v>
      </c>
      <c r="B3" t="s">
        <v>46</v>
      </c>
      <c r="C3" t="s">
        <v>40</v>
      </c>
      <c r="E3" t="s">
        <v>25</v>
      </c>
    </row>
    <row r="4" spans="1:5" x14ac:dyDescent="0.15">
      <c r="A4" t="s">
        <v>39</v>
      </c>
      <c r="B4" t="s">
        <v>47</v>
      </c>
      <c r="C4" t="s">
        <v>41</v>
      </c>
      <c r="E4" t="s">
        <v>50</v>
      </c>
    </row>
    <row r="5" spans="1:5" x14ac:dyDescent="0.15">
      <c r="A5" t="s">
        <v>27</v>
      </c>
      <c r="B5" t="s">
        <v>48</v>
      </c>
      <c r="C5" t="s">
        <v>42</v>
      </c>
      <c r="E5" t="s">
        <v>38</v>
      </c>
    </row>
    <row r="6" spans="1:5" x14ac:dyDescent="0.15">
      <c r="A6" t="s">
        <v>45</v>
      </c>
      <c r="C6" t="s">
        <v>43</v>
      </c>
    </row>
    <row r="7" spans="1:5" x14ac:dyDescent="0.15">
      <c r="C7" t="s">
        <v>44</v>
      </c>
    </row>
    <row r="13" spans="1:5" x14ac:dyDescent="0.15">
      <c r="A13" t="s">
        <v>0</v>
      </c>
    </row>
    <row r="14" spans="1:5" x14ac:dyDescent="0.15">
      <c r="A14" t="s">
        <v>114</v>
      </c>
    </row>
    <row r="15" spans="1:5" x14ac:dyDescent="0.15">
      <c r="A15" t="s">
        <v>32</v>
      </c>
    </row>
    <row r="16" spans="1:5" x14ac:dyDescent="0.15">
      <c r="A16" t="s">
        <v>33</v>
      </c>
    </row>
    <row r="20" spans="1:1" x14ac:dyDescent="0.15">
      <c r="A20" t="s">
        <v>34</v>
      </c>
    </row>
    <row r="21" spans="1:1" x14ac:dyDescent="0.15">
      <c r="A21" t="s">
        <v>96</v>
      </c>
    </row>
    <row r="22" spans="1:1" x14ac:dyDescent="0.15">
      <c r="A22" t="s">
        <v>35</v>
      </c>
    </row>
    <row r="32" spans="1:1" x14ac:dyDescent="0.15">
      <c r="A32">
        <f>IF('見積書 '!I7="車両動態管理システム",50,9999999999)</f>
        <v>9999999999</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6AEAC6530E514792DF8AB1A2192557" ma:contentTypeVersion="8" ma:contentTypeDescription="新しいドキュメントを作成します。" ma:contentTypeScope="" ma:versionID="7086557a758fa10d995dfce2780ac561">
  <xsd:schema xmlns:xsd="http://www.w3.org/2001/XMLSchema" xmlns:xs="http://www.w3.org/2001/XMLSchema" xmlns:p="http://schemas.microsoft.com/office/2006/metadata/properties" xmlns:ns2="c3b08bc5-da99-4475-9cea-8190f020cc59" xmlns:ns3="9e7ab9cb-f097-457f-85cf-fa02fba73cb2" targetNamespace="http://schemas.microsoft.com/office/2006/metadata/properties" ma:root="true" ma:fieldsID="7bc5d9f932e27e0081b410f447ea7187" ns2:_="" ns3:_="">
    <xsd:import namespace="c3b08bc5-da99-4475-9cea-8190f020cc59"/>
    <xsd:import namespace="9e7ab9cb-f097-457f-85cf-fa02fba73cb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08bc5-da99-4475-9cea-8190f020c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5b78dc83-ca9e-435d-bf5b-fd312d7f555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ab9cb-f097-457f-85cf-fa02fba73cb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8d1b821-2ae0-469d-9839-9db5403fabaf}" ma:internalName="TaxCatchAll" ma:showField="CatchAllData" ma:web="9e7ab9cb-f097-457f-85cf-fa02fba73c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2EF2B-CDB8-4E40-815C-5170FC0DE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08bc5-da99-4475-9cea-8190f020cc59"/>
    <ds:schemaRef ds:uri="9e7ab9cb-f097-457f-85cf-fa02fba73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FDFD09-AB58-45FD-8A3F-BF4B8F72B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見積書  (記入例)</vt:lpstr>
      <vt:lpstr>見積書 </vt:lpstr>
      <vt:lpstr>計算シート</vt:lpstr>
      <vt:lpstr>項目リスト</vt:lpstr>
      <vt:lpstr>AI・IoTによるシステム連係ツール</vt:lpstr>
      <vt:lpstr>'見積書 '!Print_Area</vt:lpstr>
      <vt:lpstr>'見積書  (記入例)'!Print_Area</vt:lpstr>
      <vt:lpstr>システム</vt:lpstr>
      <vt:lpstr>車両動態管理システム</vt:lpstr>
      <vt:lpstr>配車計画システム</vt:lpstr>
      <vt:lpstr>予約受付システム等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2023-06-27T01:04:06Z</dcterms:modified>
</cp:coreProperties>
</file>